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0_4.bin" ContentType="application/vnd.openxmlformats-officedocument.oleObject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  <Override PartName="/xl/embeddings/oleObject_1_4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285" windowWidth="19440" windowHeight="10935" activeTab="1"/>
  </bookViews>
  <sheets>
    <sheet name="THEORY AND USE" sheetId="1" r:id="rId1"/>
    <sheet name="CALCULATION" sheetId="2" r:id="rId2"/>
  </sheets>
  <definedNames/>
  <calcPr fullCalcOnLoad="1"/>
</workbook>
</file>

<file path=xl/sharedStrings.xml><?xml version="1.0" encoding="utf-8"?>
<sst xmlns="http://schemas.openxmlformats.org/spreadsheetml/2006/main" count="94" uniqueCount="89">
  <si>
    <t>%</t>
  </si>
  <si>
    <t>E =</t>
  </si>
  <si>
    <t>n =</t>
  </si>
  <si>
    <t>(strain at rupture)</t>
  </si>
  <si>
    <r>
      <rPr>
        <sz val="14"/>
        <color indexed="8"/>
        <rFont val="Symbol"/>
        <family val="1"/>
      </rPr>
      <t>e</t>
    </r>
    <r>
      <rPr>
        <vertAlign val="subscript"/>
        <sz val="11"/>
        <color indexed="8"/>
        <rFont val="Arial"/>
        <family val="2"/>
      </rPr>
      <t>us</t>
    </r>
    <r>
      <rPr>
        <sz val="11"/>
        <color theme="1"/>
        <rFont val="Arial"/>
        <family val="2"/>
      </rPr>
      <t xml:space="preserve"> = uniform strain = plastic strain at end of uniform elongation (at max. tension load Ftu )</t>
    </r>
  </si>
  <si>
    <t>e</t>
  </si>
  <si>
    <t>1. ENTER DATA ON YELLOW CELLS HERE:</t>
  </si>
  <si>
    <t>Ftu=</t>
  </si>
  <si>
    <t>Fty=</t>
  </si>
  <si>
    <r>
      <t>e</t>
    </r>
    <r>
      <rPr>
        <b/>
        <sz val="10"/>
        <rFont val="Arial"/>
        <family val="2"/>
      </rPr>
      <t xml:space="preserve"> max =</t>
    </r>
  </si>
  <si>
    <t>(Ultimate strength)</t>
  </si>
  <si>
    <t>(Young Modulus)</t>
  </si>
  <si>
    <t>(Yield  strength)</t>
  </si>
  <si>
    <t>The Ramberg-Osgood coeficient is calculated based on MMPDS-01:</t>
  </si>
  <si>
    <t>2. THE RAMBERG-OSGOOD COEFICIENT:</t>
  </si>
  <si>
    <t>3. THE MATERIAL STRESS-STRAIN CURVE (ENGINEERING STRESS-STRAIN)</t>
  </si>
  <si>
    <r>
      <rPr>
        <b/>
        <sz val="14"/>
        <color indexed="8"/>
        <rFont val="Symbol"/>
        <family val="1"/>
      </rPr>
      <t>s</t>
    </r>
    <r>
      <rPr>
        <b/>
        <sz val="11"/>
        <color indexed="8"/>
        <rFont val="Arial"/>
        <family val="2"/>
      </rPr>
      <t xml:space="preserve"> (MPa)</t>
    </r>
  </si>
  <si>
    <t>4. TRUE MATERIAL STRESS-STRAIN CURVE</t>
  </si>
  <si>
    <t>The engineering stress-strain curve can be corrected to the true curve</t>
  </si>
  <si>
    <t>that takes into account the reduction of area in tension:</t>
  </si>
  <si>
    <t>The material stress-strain curve is calculated based on MMPDS-01, equation 9.8.4.1.2(b):</t>
  </si>
  <si>
    <t>5. COMPARISON OF MATERIAL CURVES</t>
  </si>
  <si>
    <t>Al 7050 T7351</t>
  </si>
  <si>
    <r>
      <t xml:space="preserve">There are two options: </t>
    </r>
    <r>
      <rPr>
        <b/>
        <sz val="11"/>
        <color indexed="8"/>
        <rFont val="Arial"/>
        <family val="2"/>
      </rPr>
      <t>engineering curve</t>
    </r>
    <r>
      <rPr>
        <sz val="11"/>
        <color theme="1"/>
        <rFont val="Arial"/>
        <family val="2"/>
      </rPr>
      <t xml:space="preserve"> and </t>
    </r>
    <r>
      <rPr>
        <b/>
        <sz val="11"/>
        <color indexed="8"/>
        <rFont val="Arial"/>
        <family val="2"/>
      </rPr>
      <t>true curve</t>
    </r>
  </si>
  <si>
    <t>NOTES:</t>
  </si>
  <si>
    <t>6. CREATION OF .cvs FILE FOR IMPORTING ON PATRAN</t>
  </si>
  <si>
    <r>
      <rPr>
        <b/>
        <sz val="14"/>
        <color indexed="10"/>
        <rFont val="Arial"/>
        <family val="2"/>
      </rPr>
      <t>CREATE CVS FILE (FOR PATRAN)</t>
    </r>
    <r>
      <rPr>
        <b/>
        <sz val="11"/>
        <color indexed="10"/>
        <rFont val="Arial"/>
        <family val="2"/>
      </rPr>
      <t xml:space="preserve"> - CLICK THE BUTON OF YOUR OPTION (YOU CAN ALSO CREATE THE TWO FILES)</t>
    </r>
  </si>
  <si>
    <r>
      <t xml:space="preserve">You can create a .cvs file that can be imported on Patran (on </t>
    </r>
    <r>
      <rPr>
        <b/>
        <sz val="11"/>
        <color indexed="8"/>
        <rFont val="Arial"/>
        <family val="2"/>
      </rPr>
      <t>Fields)</t>
    </r>
    <r>
      <rPr>
        <sz val="11"/>
        <color theme="1"/>
        <rFont val="Arial"/>
        <family val="2"/>
      </rPr>
      <t xml:space="preserve"> for Material Property. Read the notes. </t>
    </r>
  </si>
  <si>
    <t>When creating the file/files, Excel may prompt you two windows like below. Click "YES" on both:</t>
  </si>
  <si>
    <t>than one material, rename the files before creating new ones.</t>
  </si>
  <si>
    <t>used on the file is selected in the options (CVS Import Options). You can check what separator</t>
  </si>
  <si>
    <t>was used (it depends on computer settings), by openning the file(s) with a text editor (Wordpad, Notepad, etc.)</t>
  </si>
  <si>
    <r>
      <rPr>
        <b/>
        <sz val="11"/>
        <color indexed="8"/>
        <rFont val="Arial"/>
        <family val="2"/>
      </rPr>
      <t>2.</t>
    </r>
    <r>
      <rPr>
        <sz val="11"/>
        <color theme="1"/>
        <rFont val="Arial"/>
        <family val="2"/>
      </rPr>
      <t xml:space="preserve"> Be sure that Macros are enabled.</t>
    </r>
  </si>
  <si>
    <r>
      <rPr>
        <b/>
        <sz val="11"/>
        <color indexed="8"/>
        <rFont val="Arial"/>
        <family val="2"/>
      </rPr>
      <t>3.</t>
    </r>
    <r>
      <rPr>
        <sz val="11"/>
        <color theme="1"/>
        <rFont val="Arial"/>
        <family val="2"/>
      </rPr>
      <t xml:space="preserve"> The file(s) created are NOT updated if you change data. If you are working with more </t>
    </r>
  </si>
  <si>
    <r>
      <rPr>
        <b/>
        <sz val="11"/>
        <color indexed="8"/>
        <rFont val="Arial"/>
        <family val="2"/>
      </rPr>
      <t>4.</t>
    </r>
    <r>
      <rPr>
        <sz val="11"/>
        <color theme="1"/>
        <rFont val="Arial"/>
        <family val="2"/>
      </rPr>
      <t xml:space="preserve"> When importing the file(s) on Patran, be sure to select the option of CVS file and that the separator </t>
    </r>
  </si>
  <si>
    <r>
      <rPr>
        <b/>
        <sz val="11"/>
        <color indexed="8"/>
        <rFont val="Arial"/>
        <family val="2"/>
      </rPr>
      <t>6.</t>
    </r>
    <r>
      <rPr>
        <sz val="11"/>
        <color theme="1"/>
        <rFont val="Arial"/>
        <family val="2"/>
      </rPr>
      <t xml:space="preserve"> Read the disclaimer below:</t>
    </r>
  </si>
  <si>
    <r>
      <rPr>
        <b/>
        <sz val="11"/>
        <color indexed="8"/>
        <rFont val="Arial"/>
        <family val="2"/>
      </rPr>
      <t>1.</t>
    </r>
    <r>
      <rPr>
        <sz val="11"/>
        <color theme="1"/>
        <rFont val="Arial"/>
        <family val="2"/>
      </rPr>
      <t xml:space="preserve"> The file or files will be created on the same directory of the Excel file.</t>
    </r>
  </si>
  <si>
    <t xml:space="preserve">  if you have any correction, suggestion or comment. </t>
  </si>
  <si>
    <t>(these windows may be different, depending on the Excel version, anyway click "YES")</t>
  </si>
  <si>
    <r>
      <rPr>
        <b/>
        <sz val="11"/>
        <color indexed="8"/>
        <rFont val="Arial"/>
        <family val="2"/>
      </rPr>
      <t xml:space="preserve">5. </t>
    </r>
    <r>
      <rPr>
        <sz val="11"/>
        <color theme="1"/>
        <rFont val="Arial"/>
        <family val="2"/>
      </rPr>
      <t xml:space="preserve">The spreadsheet is available "AS IS". Although checks were done, please contact </t>
    </r>
  </si>
  <si>
    <t>http://www.engineerstoolkit.com/contact-us/</t>
  </si>
  <si>
    <t>THEORY</t>
  </si>
  <si>
    <t>The Theory used is quite simple and can be found on the references.</t>
  </si>
  <si>
    <t xml:space="preserve">where </t>
  </si>
  <si>
    <t>For calculation on the Ramberg-Osgood coeficient, the formulas are:</t>
  </si>
  <si>
    <t>The material curve uses the equation :</t>
  </si>
  <si>
    <t>For calculation of the true stress-strain material curve, the equations are:</t>
  </si>
  <si>
    <t xml:space="preserve">and </t>
  </si>
  <si>
    <t xml:space="preserve">References: </t>
  </si>
  <si>
    <t>by three parametres - NACA TN 902</t>
  </si>
  <si>
    <t>yield stregth values - NACA TN927</t>
  </si>
  <si>
    <r>
      <rPr>
        <b/>
        <sz val="11"/>
        <color indexed="8"/>
        <rFont val="Arial"/>
        <family val="2"/>
      </rPr>
      <t>1.</t>
    </r>
    <r>
      <rPr>
        <sz val="11"/>
        <color theme="1"/>
        <rFont val="Arial"/>
        <family val="2"/>
      </rPr>
      <t xml:space="preserve"> Ramberg, W. and Osgood W. R. - Description of stress-strain curves</t>
    </r>
  </si>
  <si>
    <r>
      <rPr>
        <b/>
        <sz val="11"/>
        <color indexed="8"/>
        <rFont val="Arial"/>
        <family val="2"/>
      </rPr>
      <t>2.</t>
    </r>
    <r>
      <rPr>
        <sz val="11"/>
        <color theme="1"/>
        <rFont val="Arial"/>
        <family val="2"/>
      </rPr>
      <t xml:space="preserve"> FAA FAR MMPDS-01</t>
    </r>
  </si>
  <si>
    <t>The stress-strain curves calculated here are useful for non linear calculations.</t>
  </si>
  <si>
    <t>to use the points generated for manual input of the TABLES1 on the bulk data file.</t>
  </si>
  <si>
    <t>the modeler.</t>
  </si>
  <si>
    <t>Use of the Stress-strain curve or the true stress strain curve is a choice of</t>
  </si>
  <si>
    <t>USE</t>
  </si>
  <si>
    <t>EXAMPLE</t>
  </si>
  <si>
    <t>make it useful for different applications, the calculation spreadsheet is NOT PROTECTED.</t>
  </si>
  <si>
    <t>Files CSV, that the spreadsheet creates, can be imported by Patran when</t>
  </si>
  <si>
    <t>using non linear isotropic material (SOL 106 for example). It is also possible</t>
  </si>
  <si>
    <t>When calculating with the spreadsheet, fill up ONLY the fields marked in yelow. In order to</t>
  </si>
  <si>
    <t>One example is given, for Al Al 7050 T7351:</t>
  </si>
  <si>
    <t>material =</t>
  </si>
  <si>
    <t>The data block to be filled:</t>
  </si>
  <si>
    <t>The Ramberg-Osgood coeficient is calculated:</t>
  </si>
  <si>
    <r>
      <t xml:space="preserve">NOTE: There are other formulas available for calculation of </t>
    </r>
    <r>
      <rPr>
        <b/>
        <sz val="12"/>
        <rFont val="Arial"/>
        <family val="2"/>
      </rPr>
      <t>n</t>
    </r>
    <r>
      <rPr>
        <b/>
        <sz val="10"/>
        <rFont val="Arial"/>
        <family val="2"/>
      </rPr>
      <t>.</t>
    </r>
  </si>
  <si>
    <r>
      <rPr>
        <b/>
        <sz val="11"/>
        <color indexed="8"/>
        <rFont val="Arial"/>
        <family val="2"/>
      </rPr>
      <t>3.</t>
    </r>
    <r>
      <rPr>
        <sz val="11"/>
        <color theme="1"/>
        <rFont val="Arial"/>
        <family val="2"/>
      </rPr>
      <t xml:space="preserve"> Hill, H. N. - Determination of stress-strain relations from "offset"</t>
    </r>
  </si>
  <si>
    <t>A table with the stress-strain curve is created and also a plot of the curve:</t>
  </si>
  <si>
    <t>Also a table with the true stress-strain curve and plot is created:</t>
  </si>
  <si>
    <t>A comparison of the two curves:</t>
  </si>
  <si>
    <t>Importing the CVS files created on Patran, the curves can be visualized (Fields -&gt; Show):</t>
  </si>
  <si>
    <t>If you are generating CVS files (using the butons), be sure to have Macros enabled</t>
  </si>
  <si>
    <t>and follow the instructions.</t>
  </si>
  <si>
    <t>DISCLAIMER</t>
  </si>
  <si>
    <t>CONTACT</t>
  </si>
  <si>
    <t>EngineersToolkit can be conatcted at</t>
  </si>
  <si>
    <t>只需要输入黄色单元格中的内容：</t>
  </si>
  <si>
    <t>材料名称</t>
  </si>
  <si>
    <t>杨氏模量</t>
  </si>
  <si>
    <t>抗拉强度</t>
  </si>
  <si>
    <t>屈服强度</t>
  </si>
  <si>
    <t>断裂伸长率</t>
  </si>
  <si>
    <t>工程 应力-应变</t>
  </si>
  <si>
    <t>真实 应力-应变</t>
  </si>
  <si>
    <t>更多工程技术资源，欢迎访问:</t>
  </si>
  <si>
    <t>www.teesim.com</t>
  </si>
  <si>
    <t>MPa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</si>
</sst>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&quot;€&quot;;\-#,##0\ &quot;€&quot;"/>
    <numFmt numFmtId="177" formatCode="#,##0\ &quot;€&quot;;[Red]\-#,##0\ &quot;€&quot;"/>
    <numFmt numFmtId="178" formatCode="#,##0.00\ &quot;€&quot;;\-#,##0.00\ &quot;€&quot;"/>
    <numFmt numFmtId="179" formatCode="#,##0.00\ &quot;€&quot;;[Red]\-#,##0.00\ &quot;€&quot;"/>
    <numFmt numFmtId="180" formatCode="_-* #,##0\ &quot;€&quot;_-;\-* #,##0\ &quot;€&quot;_-;_-* &quot;-&quot;\ &quot;€&quot;_-;_-@_-"/>
    <numFmt numFmtId="181" formatCode="_-* #,##0\ _€_-;\-* #,##0\ _€_-;_-* &quot;-&quot;\ _€_-;_-@_-"/>
    <numFmt numFmtId="182" formatCode="_-* #,##0.00\ &quot;€&quot;_-;\-* #,##0.00\ &quot;€&quot;_-;_-* &quot;-&quot;??\ &quot;€&quot;_-;_-@_-"/>
    <numFmt numFmtId="183" formatCode="_-* #,##0.00\ _€_-;\-* #,##0.00\ _€_-;_-* &quot;-&quot;??\ _€_-;_-@_-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0.000000"/>
    <numFmt numFmtId="193" formatCode="0.00000"/>
    <numFmt numFmtId="194" formatCode="0.0000"/>
    <numFmt numFmtId="195" formatCode="0.000"/>
    <numFmt numFmtId="196" formatCode="0.0000000"/>
    <numFmt numFmtId="197" formatCode="0.0"/>
  </numFmts>
  <fonts count="65">
    <font>
      <sz val="11"/>
      <color theme="1"/>
      <name val="Arial"/>
      <family val="2"/>
    </font>
    <font>
      <sz val="11"/>
      <color indexed="8"/>
      <name val="Arial"/>
      <family val="2"/>
    </font>
    <font>
      <vertAlign val="subscript"/>
      <sz val="11"/>
      <color indexed="8"/>
      <name val="Arial"/>
      <family val="2"/>
    </font>
    <font>
      <sz val="14"/>
      <color indexed="8"/>
      <name val="Symbol"/>
      <family val="1"/>
    </font>
    <font>
      <b/>
      <sz val="11"/>
      <color indexed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b/>
      <sz val="12"/>
      <name val="Symbol"/>
      <family val="1"/>
    </font>
    <font>
      <b/>
      <sz val="14"/>
      <color indexed="8"/>
      <name val="Symbol"/>
      <family val="1"/>
    </font>
    <font>
      <b/>
      <sz val="11"/>
      <color indexed="10"/>
      <name val="Arial"/>
      <family val="2"/>
    </font>
    <font>
      <b/>
      <sz val="12"/>
      <color indexed="8"/>
      <name val="Arial"/>
      <family val="2"/>
    </font>
    <font>
      <b/>
      <sz val="9"/>
      <color indexed="8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0"/>
      <color indexed="8"/>
      <name val="宋体"/>
      <family val="0"/>
    </font>
    <font>
      <sz val="11"/>
      <color indexed="9"/>
      <name val="Arial"/>
      <family val="2"/>
    </font>
    <font>
      <b/>
      <sz val="18"/>
      <color indexed="56"/>
      <name val="宋体"/>
      <family val="0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20"/>
      <name val="Arial"/>
      <family val="2"/>
    </font>
    <font>
      <u val="single"/>
      <sz val="11"/>
      <color indexed="12"/>
      <name val="Arial"/>
      <family val="2"/>
    </font>
    <font>
      <sz val="11"/>
      <color indexed="17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0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sz val="11"/>
      <color indexed="62"/>
      <name val="Arial"/>
      <family val="2"/>
    </font>
    <font>
      <u val="single"/>
      <sz val="11"/>
      <color indexed="20"/>
      <name val="Arial"/>
      <family val="2"/>
    </font>
    <font>
      <b/>
      <sz val="11"/>
      <color indexed="62"/>
      <name val="Arial"/>
      <family val="2"/>
    </font>
    <font>
      <sz val="11"/>
      <color indexed="12"/>
      <name val="宋体"/>
      <family val="0"/>
    </font>
    <font>
      <b/>
      <sz val="11"/>
      <color indexed="12"/>
      <name val="宋体"/>
      <family val="0"/>
    </font>
    <font>
      <b/>
      <sz val="14"/>
      <color indexed="12"/>
      <name val="宋体"/>
      <family val="0"/>
    </font>
    <font>
      <u val="single"/>
      <sz val="14"/>
      <color indexed="12"/>
      <name val="Arial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8"/>
      <color indexed="8"/>
      <name val="Calibri"/>
      <family val="2"/>
    </font>
    <font>
      <sz val="11"/>
      <color theme="0"/>
      <name val="Arial"/>
      <family val="2"/>
    </font>
    <font>
      <b/>
      <sz val="18"/>
      <color theme="3"/>
      <name val="Cambria"/>
      <family val="0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9C0006"/>
      <name val="Arial"/>
      <family val="2"/>
    </font>
    <font>
      <u val="single"/>
      <sz val="11"/>
      <color theme="10"/>
      <name val="Arial"/>
      <family val="2"/>
    </font>
    <font>
      <sz val="11"/>
      <color rgb="FF006100"/>
      <name val="Arial"/>
      <family val="2"/>
    </font>
    <font>
      <b/>
      <sz val="11"/>
      <color theme="1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FF0000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sz val="11"/>
      <color rgb="FF3F3F76"/>
      <name val="Arial"/>
      <family val="2"/>
    </font>
    <font>
      <u val="single"/>
      <sz val="11"/>
      <color theme="11"/>
      <name val="Arial"/>
      <family val="2"/>
    </font>
    <font>
      <b/>
      <sz val="11"/>
      <color theme="3" tint="0.39998000860214233"/>
      <name val="Arial"/>
      <family val="2"/>
    </font>
    <font>
      <sz val="11"/>
      <color rgb="FF0000FF"/>
      <name val="宋体"/>
      <family val="0"/>
    </font>
    <font>
      <b/>
      <sz val="11"/>
      <color rgb="FF0000FF"/>
      <name val="宋体"/>
      <family val="0"/>
    </font>
    <font>
      <b/>
      <sz val="14"/>
      <color rgb="FF0000FF"/>
      <name val="宋体"/>
      <family val="0"/>
    </font>
    <font>
      <u val="single"/>
      <sz val="14"/>
      <color theme="1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000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9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1" applyNumberFormat="0" applyFill="0" applyAlignment="0" applyProtection="0"/>
    <xf numFmtId="0" fontId="45" fillId="0" borderId="2" applyNumberFormat="0" applyFill="0" applyAlignment="0" applyProtection="0"/>
    <xf numFmtId="0" fontId="46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0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1" borderId="0" applyNumberFormat="0" applyBorder="0" applyAlignment="0" applyProtection="0"/>
    <xf numFmtId="0" fontId="50" fillId="0" borderId="4" applyNumberFormat="0" applyFill="0" applyAlignment="0" applyProtection="0"/>
    <xf numFmtId="182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51" fillId="22" borderId="5" applyNumberFormat="0" applyAlignment="0" applyProtection="0"/>
    <xf numFmtId="0" fontId="52" fillId="23" borderId="6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7" applyNumberFormat="0" applyFill="0" applyAlignment="0" applyProtection="0"/>
    <xf numFmtId="18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56" fillId="30" borderId="0" applyNumberFormat="0" applyBorder="0" applyAlignment="0" applyProtection="0"/>
    <xf numFmtId="0" fontId="57" fillId="22" borderId="8" applyNumberFormat="0" applyAlignment="0" applyProtection="0"/>
    <xf numFmtId="0" fontId="58" fillId="31" borderId="5" applyNumberFormat="0" applyAlignment="0" applyProtection="0"/>
    <xf numFmtId="0" fontId="59" fillId="0" borderId="0" applyNumberFormat="0" applyFill="0" applyBorder="0" applyAlignment="0" applyProtection="0"/>
    <xf numFmtId="0" fontId="1" fillId="32" borderId="9" applyNumberFormat="0" applyFont="0" applyAlignment="0" applyProtection="0"/>
  </cellStyleXfs>
  <cellXfs count="54">
    <xf numFmtId="0" fontId="0" fillId="0" borderId="0" xfId="0" applyAlignment="1">
      <alignment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0" fontId="6" fillId="0" borderId="0" xfId="0" applyFont="1" applyAlignment="1">
      <alignment horizontal="right"/>
    </xf>
    <xf numFmtId="0" fontId="0" fillId="33" borderId="0" xfId="0" applyFill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right"/>
    </xf>
    <xf numFmtId="0" fontId="5" fillId="34" borderId="0" xfId="0" applyFont="1" applyFill="1" applyAlignment="1">
      <alignment/>
    </xf>
    <xf numFmtId="0" fontId="6" fillId="34" borderId="0" xfId="0" applyFont="1" applyFill="1" applyAlignment="1">
      <alignment horizontal="left"/>
    </xf>
    <xf numFmtId="0" fontId="0" fillId="34" borderId="0" xfId="0" applyFill="1" applyAlignment="1">
      <alignment/>
    </xf>
    <xf numFmtId="0" fontId="6" fillId="34" borderId="0" xfId="0" applyFont="1" applyFill="1" applyAlignment="1">
      <alignment/>
    </xf>
    <xf numFmtId="0" fontId="4" fillId="0" borderId="0" xfId="0" applyFont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193" fontId="0" fillId="0" borderId="10" xfId="0" applyNumberFormat="1" applyBorder="1" applyAlignment="1">
      <alignment horizontal="center"/>
    </xf>
    <xf numFmtId="193" fontId="0" fillId="0" borderId="11" xfId="0" applyNumberFormat="1" applyBorder="1" applyAlignment="1">
      <alignment horizontal="center"/>
    </xf>
    <xf numFmtId="193" fontId="0" fillId="0" borderId="12" xfId="0" applyNumberForma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10" fillId="0" borderId="0" xfId="0" applyFont="1" applyAlignment="1">
      <alignment/>
    </xf>
    <xf numFmtId="197" fontId="0" fillId="0" borderId="15" xfId="0" applyNumberFormat="1" applyBorder="1" applyAlignment="1">
      <alignment horizontal="center"/>
    </xf>
    <xf numFmtId="197" fontId="0" fillId="0" borderId="16" xfId="0" applyNumberFormat="1" applyBorder="1" applyAlignment="1">
      <alignment horizontal="center"/>
    </xf>
    <xf numFmtId="197" fontId="0" fillId="0" borderId="17" xfId="0" applyNumberFormat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center"/>
    </xf>
    <xf numFmtId="197" fontId="0" fillId="0" borderId="0" xfId="0" applyNumberFormat="1" applyFill="1" applyBorder="1" applyAlignment="1">
      <alignment horizontal="center"/>
    </xf>
    <xf numFmtId="193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10" fillId="0" borderId="0" xfId="0" applyFont="1" applyFill="1" applyBorder="1" applyAlignment="1">
      <alignment/>
    </xf>
    <xf numFmtId="0" fontId="5" fillId="35" borderId="0" xfId="0" applyFont="1" applyFill="1" applyBorder="1" applyAlignment="1">
      <alignment/>
    </xf>
    <xf numFmtId="0" fontId="6" fillId="35" borderId="0" xfId="0" applyFont="1" applyFill="1" applyBorder="1" applyAlignment="1">
      <alignment/>
    </xf>
    <xf numFmtId="0" fontId="0" fillId="35" borderId="0" xfId="0" applyFill="1" applyBorder="1" applyAlignment="1">
      <alignment/>
    </xf>
    <xf numFmtId="0" fontId="14" fillId="35" borderId="0" xfId="0" applyFont="1" applyFill="1" applyBorder="1" applyAlignment="1">
      <alignment/>
    </xf>
    <xf numFmtId="193" fontId="0" fillId="0" borderId="0" xfId="0" applyNumberFormat="1" applyFill="1" applyBorder="1" applyAlignment="1">
      <alignment horizontal="left"/>
    </xf>
    <xf numFmtId="193" fontId="0" fillId="35" borderId="0" xfId="0" applyNumberFormat="1" applyFill="1" applyBorder="1" applyAlignment="1">
      <alignment horizontal="center"/>
    </xf>
    <xf numFmtId="193" fontId="60" fillId="0" borderId="0" xfId="0" applyNumberFormat="1" applyFont="1" applyFill="1" applyBorder="1" applyAlignment="1">
      <alignment horizontal="left"/>
    </xf>
    <xf numFmtId="0" fontId="61" fillId="0" borderId="0" xfId="0" applyFont="1" applyAlignment="1">
      <alignment/>
    </xf>
    <xf numFmtId="0" fontId="61" fillId="0" borderId="0" xfId="0" applyFont="1" applyAlignment="1">
      <alignment horizontal="right"/>
    </xf>
    <xf numFmtId="0" fontId="62" fillId="0" borderId="0" xfId="0" applyFont="1" applyAlignment="1">
      <alignment/>
    </xf>
    <xf numFmtId="0" fontId="48" fillId="0" borderId="0" xfId="40" applyAlignment="1" applyProtection="1">
      <alignment horizontal="center"/>
      <protection/>
    </xf>
    <xf numFmtId="0" fontId="0" fillId="33" borderId="0" xfId="0" applyFill="1" applyAlignment="1" applyProtection="1">
      <alignment horizontal="left"/>
      <protection locked="0"/>
    </xf>
    <xf numFmtId="0" fontId="63" fillId="0" borderId="0" xfId="0" applyFont="1" applyAlignment="1">
      <alignment horizontal="center"/>
    </xf>
    <xf numFmtId="0" fontId="64" fillId="0" borderId="0" xfId="40" applyFont="1" applyAlignment="1" applyProtection="1">
      <alignment horizontal="left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Stress-Strain Curve</a:t>
            </a:r>
          </a:p>
        </c:rich>
      </c:tx>
      <c:layout>
        <c:manualLayout>
          <c:xMode val="factor"/>
          <c:yMode val="factor"/>
          <c:x val="-0.00175"/>
          <c:y val="-0.01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225"/>
          <c:y val="0.13425"/>
          <c:w val="0.9285"/>
          <c:h val="0.69925"/>
        </c:manualLayout>
      </c:layout>
      <c:scatterChart>
        <c:scatterStyle val="smoothMarker"/>
        <c:varyColors val="0"/>
        <c:ser>
          <c:idx val="0"/>
          <c:order val="0"/>
          <c:tx>
            <c:v>Ramberg-Osgood Stress-Strain Curve</c:v>
          </c:tx>
          <c:spPr>
            <a:ln w="3175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3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CALCULATION!$C$31:$C$49</c:f>
              <c:numCache/>
            </c:numRef>
          </c:xVal>
          <c:yVal>
            <c:numRef>
              <c:f>CALCULATION!$B$31:$B$49</c:f>
              <c:numCache/>
            </c:numRef>
          </c:yVal>
          <c:smooth val="1"/>
        </c:ser>
        <c:ser>
          <c:idx val="1"/>
          <c:order val="1"/>
          <c:tx>
            <c:v>Fty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noFill/>
              <a:ln>
                <a:solidFill>
                  <a:srgbClr val="339966"/>
                </a:solidFill>
              </a:ln>
            </c:spPr>
          </c:marker>
          <c:xVal>
            <c:numRef>
              <c:f>CALCULATION!$C$39</c:f>
              <c:numCache/>
            </c:numRef>
          </c:xVal>
          <c:yVal>
            <c:numRef>
              <c:f>CALCULATION!$B$39</c:f>
              <c:numCache/>
            </c:numRef>
          </c:yVal>
          <c:smooth val="1"/>
        </c:ser>
        <c:ser>
          <c:idx val="2"/>
          <c:order val="2"/>
          <c:tx>
            <c:v>Ftu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CALCULATION!$C$49</c:f>
              <c:numCache/>
            </c:numRef>
          </c:xVal>
          <c:yVal>
            <c:numRef>
              <c:f>CALCULATION!$B$49</c:f>
              <c:numCache/>
            </c:numRef>
          </c:yVal>
          <c:smooth val="1"/>
        </c:ser>
        <c:axId val="55361833"/>
        <c:axId val="28494450"/>
      </c:scatterChart>
      <c:valAx>
        <c:axId val="553618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Strain</a:t>
                </a:r>
              </a:p>
            </c:rich>
          </c:tx>
          <c:layout>
            <c:manualLayout>
              <c:xMode val="factor"/>
              <c:yMode val="factor"/>
              <c:x val="-0.034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dash"/>
            </a:ln>
          </c:spPr>
        </c:majorGridlines>
        <c:delete val="0"/>
        <c:numFmt formatCode="0.00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8494450"/>
        <c:crosses val="autoZero"/>
        <c:crossBetween val="midCat"/>
        <c:dispUnits/>
      </c:valAx>
      <c:valAx>
        <c:axId val="2849445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Sress [MPa] </a:t>
                </a:r>
              </a:p>
            </c:rich>
          </c:tx>
          <c:layout>
            <c:manualLayout>
              <c:xMode val="factor"/>
              <c:yMode val="factor"/>
              <c:x val="-0.024"/>
              <c:y val="-0.01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361833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505"/>
          <c:y val="0.9235"/>
          <c:w val="0.6935"/>
          <c:h val="0.060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True Stress-Strain Curve</a:t>
            </a:r>
          </a:p>
        </c:rich>
      </c:tx>
      <c:layout>
        <c:manualLayout>
          <c:xMode val="factor"/>
          <c:yMode val="factor"/>
          <c:x val="-0.00175"/>
          <c:y val="-0.01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175"/>
          <c:y val="0.134"/>
          <c:w val="0.92925"/>
          <c:h val="0.69975"/>
        </c:manualLayout>
      </c:layout>
      <c:scatterChart>
        <c:scatterStyle val="smoothMarker"/>
        <c:varyColors val="0"/>
        <c:ser>
          <c:idx val="0"/>
          <c:order val="0"/>
          <c:tx>
            <c:v>True Stress-Strain Curve</c:v>
          </c:tx>
          <c:spPr>
            <a:ln w="3175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3"/>
            <c:spPr>
              <a:solidFill>
                <a:srgbClr val="666699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CALCULATION!$C$61:$C$79</c:f>
              <c:numCache/>
            </c:numRef>
          </c:xVal>
          <c:yVal>
            <c:numRef>
              <c:f>CALCULATION!$B$61:$B$79</c:f>
              <c:numCache/>
            </c:numRef>
          </c:yVal>
          <c:smooth val="1"/>
        </c:ser>
        <c:axId val="55123459"/>
        <c:axId val="26349084"/>
      </c:scatterChart>
      <c:valAx>
        <c:axId val="551234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Strain</a:t>
                </a:r>
              </a:p>
            </c:rich>
          </c:tx>
          <c:layout>
            <c:manualLayout>
              <c:xMode val="factor"/>
              <c:yMode val="factor"/>
              <c:x val="-0.033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dash"/>
            </a:ln>
          </c:spPr>
        </c:majorGridlines>
        <c:delete val="0"/>
        <c:numFmt formatCode="0.00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6349084"/>
        <c:crosses val="autoZero"/>
        <c:crossBetween val="midCat"/>
        <c:dispUnits/>
      </c:valAx>
      <c:valAx>
        <c:axId val="263490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Sress [MPa] </a:t>
                </a:r>
              </a:p>
            </c:rich>
          </c:tx>
          <c:layout>
            <c:manualLayout>
              <c:xMode val="factor"/>
              <c:yMode val="factor"/>
              <c:x val="-0.02375"/>
              <c:y val="-0.0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123459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2925"/>
          <c:y val="0.92375"/>
          <c:w val="0.338"/>
          <c:h val="0.060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Engineering and True Stress-Strain Curve</a:t>
            </a:r>
          </a:p>
        </c:rich>
      </c:tx>
      <c:layout>
        <c:manualLayout>
          <c:xMode val="factor"/>
          <c:yMode val="factor"/>
          <c:x val="-0.00175"/>
          <c:y val="-0.01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175"/>
          <c:y val="0.13375"/>
          <c:w val="0.92925"/>
          <c:h val="0.70075"/>
        </c:manualLayout>
      </c:layout>
      <c:scatterChart>
        <c:scatterStyle val="smoothMarker"/>
        <c:varyColors val="0"/>
        <c:ser>
          <c:idx val="0"/>
          <c:order val="0"/>
          <c:tx>
            <c:v>Ramberg-Osgood Stress-Strain Curve</c:v>
          </c:tx>
          <c:spPr>
            <a:ln w="3175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3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CALCULATION!$C$31:$C$49</c:f>
              <c:numCache/>
            </c:numRef>
          </c:xVal>
          <c:yVal>
            <c:numRef>
              <c:f>CALCULATION!$B$31:$B$49</c:f>
              <c:numCache/>
            </c:numRef>
          </c:yVal>
          <c:smooth val="1"/>
        </c:ser>
        <c:ser>
          <c:idx val="1"/>
          <c:order val="1"/>
          <c:tx>
            <c:v>Fty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noFill/>
              <a:ln>
                <a:solidFill>
                  <a:srgbClr val="339966"/>
                </a:solidFill>
              </a:ln>
            </c:spPr>
          </c:marker>
          <c:xVal>
            <c:numRef>
              <c:f>CALCULATION!$C$39</c:f>
              <c:numCache/>
            </c:numRef>
          </c:xVal>
          <c:yVal>
            <c:numRef>
              <c:f>CALCULATION!$B$39</c:f>
              <c:numCache/>
            </c:numRef>
          </c:yVal>
          <c:smooth val="1"/>
        </c:ser>
        <c:ser>
          <c:idx val="2"/>
          <c:order val="2"/>
          <c:tx>
            <c:v>Ftu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CALCULATION!$C$49</c:f>
              <c:numCache/>
            </c:numRef>
          </c:xVal>
          <c:yVal>
            <c:numRef>
              <c:f>CALCULATION!$B$49</c:f>
              <c:numCache/>
            </c:numRef>
          </c:yVal>
          <c:smooth val="1"/>
        </c:ser>
        <c:ser>
          <c:idx val="3"/>
          <c:order val="3"/>
          <c:tx>
            <c:v>True stress-strain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3"/>
            <c:spPr>
              <a:solidFill>
                <a:srgbClr val="666699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CALCULATION!$C$61:$C$79</c:f>
              <c:numCache/>
            </c:numRef>
          </c:xVal>
          <c:yVal>
            <c:numRef>
              <c:f>CALCULATION!$B$61:$B$79</c:f>
              <c:numCache/>
            </c:numRef>
          </c:yVal>
          <c:smooth val="1"/>
        </c:ser>
        <c:axId val="35815165"/>
        <c:axId val="53901030"/>
      </c:scatterChart>
      <c:valAx>
        <c:axId val="358151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Strain</a:t>
                </a:r>
              </a:p>
            </c:rich>
          </c:tx>
          <c:layout>
            <c:manualLayout>
              <c:xMode val="factor"/>
              <c:yMode val="factor"/>
              <c:x val="-0.033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dash"/>
            </a:ln>
          </c:spPr>
        </c:majorGridlines>
        <c:delete val="0"/>
        <c:numFmt formatCode="0.00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3901030"/>
        <c:crosses val="autoZero"/>
        <c:crossBetween val="midCat"/>
        <c:dispUnits/>
      </c:valAx>
      <c:valAx>
        <c:axId val="5390103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Sress [MPa] </a:t>
                </a:r>
              </a:p>
            </c:rich>
          </c:tx>
          <c:layout>
            <c:manualLayout>
              <c:xMode val="factor"/>
              <c:yMode val="factor"/>
              <c:x val="-0.02375"/>
              <c:y val="-0.01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815165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415"/>
          <c:y val="0.924"/>
          <c:w val="0.91325"/>
          <c:h val="0.060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7.png" /><Relationship Id="rId3" Type="http://schemas.openxmlformats.org/officeDocument/2006/relationships/image" Target="../media/image8.emf" /><Relationship Id="rId4" Type="http://schemas.openxmlformats.org/officeDocument/2006/relationships/image" Target="../media/image9.emf" /><Relationship Id="rId5" Type="http://schemas.openxmlformats.org/officeDocument/2006/relationships/image" Target="../media/image10.emf" /><Relationship Id="rId6" Type="http://schemas.openxmlformats.org/officeDocument/2006/relationships/image" Target="../media/image12.emf" /><Relationship Id="rId7" Type="http://schemas.openxmlformats.org/officeDocument/2006/relationships/image" Target="../media/image1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image" Target="../media/image14.png" /><Relationship Id="rId5" Type="http://schemas.openxmlformats.org/officeDocument/2006/relationships/image" Target="../media/image13.png" /><Relationship Id="rId6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4.emf" /><Relationship Id="rId3" Type="http://schemas.openxmlformats.org/officeDocument/2006/relationships/image" Target="../media/image5.emf" /><Relationship Id="rId4" Type="http://schemas.openxmlformats.org/officeDocument/2006/relationships/image" Target="../media/image6.emf" /><Relationship Id="rId5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emf" /><Relationship Id="rId3" Type="http://schemas.openxmlformats.org/officeDocument/2006/relationships/image" Target="../media/image4.emf" /><Relationship Id="rId4" Type="http://schemas.openxmlformats.org/officeDocument/2006/relationships/image" Target="../media/image5.emf" /><Relationship Id="rId5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590550</xdr:colOff>
      <xdr:row>180</xdr:row>
      <xdr:rowOff>76200</xdr:rowOff>
    </xdr:from>
    <xdr:to>
      <xdr:col>15</xdr:col>
      <xdr:colOff>628650</xdr:colOff>
      <xdr:row>192</xdr:row>
      <xdr:rowOff>152400</xdr:rowOff>
    </xdr:to>
    <xdr:pic>
      <xdr:nvPicPr>
        <xdr:cNvPr id="1" name="Picture 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33470850"/>
          <a:ext cx="10325100" cy="22479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</xdr:col>
      <xdr:colOff>600075</xdr:colOff>
      <xdr:row>144</xdr:row>
      <xdr:rowOff>180975</xdr:rowOff>
    </xdr:from>
    <xdr:to>
      <xdr:col>11</xdr:col>
      <xdr:colOff>590550</xdr:colOff>
      <xdr:row>171</xdr:row>
      <xdr:rowOff>123825</xdr:rowOff>
    </xdr:to>
    <xdr:pic>
      <xdr:nvPicPr>
        <xdr:cNvPr id="2" name="Picture 22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57475" y="26965275"/>
          <a:ext cx="5476875" cy="48291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9525</xdr:colOff>
      <xdr:row>54</xdr:row>
      <xdr:rowOff>95250</xdr:rowOff>
    </xdr:from>
    <xdr:to>
      <xdr:col>6</xdr:col>
      <xdr:colOff>19050</xdr:colOff>
      <xdr:row>60</xdr:row>
      <xdr:rowOff>47625</xdr:rowOff>
    </xdr:to>
    <xdr:pic>
      <xdr:nvPicPr>
        <xdr:cNvPr id="3" name="Picture 22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95325" y="10344150"/>
          <a:ext cx="343852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200025</xdr:colOff>
      <xdr:row>63</xdr:row>
      <xdr:rowOff>161925</xdr:rowOff>
    </xdr:from>
    <xdr:to>
      <xdr:col>3</xdr:col>
      <xdr:colOff>209550</xdr:colOff>
      <xdr:row>64</xdr:row>
      <xdr:rowOff>190500</xdr:rowOff>
    </xdr:to>
    <xdr:pic>
      <xdr:nvPicPr>
        <xdr:cNvPr id="4" name="Picture 22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85825" y="12096750"/>
          <a:ext cx="13811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542925</xdr:colOff>
      <xdr:row>67</xdr:row>
      <xdr:rowOff>0</xdr:rowOff>
    </xdr:from>
    <xdr:to>
      <xdr:col>12</xdr:col>
      <xdr:colOff>552450</xdr:colOff>
      <xdr:row>89</xdr:row>
      <xdr:rowOff>38100</xdr:rowOff>
    </xdr:to>
    <xdr:pic>
      <xdr:nvPicPr>
        <xdr:cNvPr id="5" name="Picture 22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228725" y="12715875"/>
          <a:ext cx="7553325" cy="406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361950</xdr:colOff>
      <xdr:row>92</xdr:row>
      <xdr:rowOff>19050</xdr:rowOff>
    </xdr:from>
    <xdr:to>
      <xdr:col>14</xdr:col>
      <xdr:colOff>66675</xdr:colOff>
      <xdr:row>115</xdr:row>
      <xdr:rowOff>114300</xdr:rowOff>
    </xdr:to>
    <xdr:grpSp>
      <xdr:nvGrpSpPr>
        <xdr:cNvPr id="6" name="Group 16"/>
        <xdr:cNvGrpSpPr>
          <a:grpSpLocks/>
        </xdr:cNvGrpSpPr>
      </xdr:nvGrpSpPr>
      <xdr:grpSpPr>
        <a:xfrm>
          <a:off x="1047750" y="17316450"/>
          <a:ext cx="8620125" cy="4305300"/>
          <a:chOff x="1052180" y="16546919"/>
          <a:chExt cx="8627878" cy="4219797"/>
        </a:xfrm>
        <a:solidFill>
          <a:srgbClr val="FFFFFF"/>
        </a:solidFill>
      </xdr:grpSpPr>
      <xdr:pic>
        <xdr:nvPicPr>
          <xdr:cNvPr id="7" name="Picture 225"/>
          <xdr:cNvPicPr preferRelativeResize="1">
            <a:picLocks noChangeAspect="1"/>
          </xdr:cNvPicPr>
        </xdr:nvPicPr>
        <xdr:blipFill>
          <a:blip r:embed="rId6"/>
          <a:stretch>
            <a:fillRect/>
          </a:stretch>
        </xdr:blipFill>
        <xdr:spPr>
          <a:xfrm>
            <a:off x="1196697" y="16546919"/>
            <a:ext cx="7562335" cy="3991928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8" name="TextBox 15"/>
          <xdr:cNvSpPr txBox="1">
            <a:spLocks noChangeArrowheads="1"/>
          </xdr:cNvSpPr>
        </xdr:nvSpPr>
        <xdr:spPr>
          <a:xfrm>
            <a:off x="1052180" y="20449176"/>
            <a:ext cx="8627878" cy="31754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oneCell">
    <xdr:from>
      <xdr:col>3</xdr:col>
      <xdr:colOff>523875</xdr:colOff>
      <xdr:row>118</xdr:row>
      <xdr:rowOff>9525</xdr:rowOff>
    </xdr:from>
    <xdr:to>
      <xdr:col>12</xdr:col>
      <xdr:colOff>533400</xdr:colOff>
      <xdr:row>140</xdr:row>
      <xdr:rowOff>9525</xdr:rowOff>
    </xdr:to>
    <xdr:pic>
      <xdr:nvPicPr>
        <xdr:cNvPr id="9" name="Picture 22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581275" y="22069425"/>
          <a:ext cx="6181725" cy="3990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38100</xdr:colOff>
      <xdr:row>29</xdr:row>
      <xdr:rowOff>0</xdr:rowOff>
    </xdr:from>
    <xdr:to>
      <xdr:col>11</xdr:col>
      <xdr:colOff>76200</xdr:colOff>
      <xdr:row>49</xdr:row>
      <xdr:rowOff>9525</xdr:rowOff>
    </xdr:to>
    <xdr:graphicFrame>
      <xdr:nvGraphicFramePr>
        <xdr:cNvPr id="1" name="Chart 1"/>
        <xdr:cNvGraphicFramePr/>
      </xdr:nvGraphicFramePr>
      <xdr:xfrm>
        <a:off x="2238375" y="5648325"/>
        <a:ext cx="5524500" cy="3695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38100</xdr:colOff>
      <xdr:row>58</xdr:row>
      <xdr:rowOff>180975</xdr:rowOff>
    </xdr:from>
    <xdr:to>
      <xdr:col>11</xdr:col>
      <xdr:colOff>133350</xdr:colOff>
      <xdr:row>79</xdr:row>
      <xdr:rowOff>9525</xdr:rowOff>
    </xdr:to>
    <xdr:graphicFrame>
      <xdr:nvGraphicFramePr>
        <xdr:cNvPr id="2" name="Chart 2"/>
        <xdr:cNvGraphicFramePr/>
      </xdr:nvGraphicFramePr>
      <xdr:xfrm>
        <a:off x="2238375" y="11191875"/>
        <a:ext cx="5581650" cy="3705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28575</xdr:colOff>
      <xdr:row>82</xdr:row>
      <xdr:rowOff>114300</xdr:rowOff>
    </xdr:from>
    <xdr:to>
      <xdr:col>10</xdr:col>
      <xdr:colOff>123825</xdr:colOff>
      <xdr:row>103</xdr:row>
      <xdr:rowOff>28575</xdr:rowOff>
    </xdr:to>
    <xdr:graphicFrame>
      <xdr:nvGraphicFramePr>
        <xdr:cNvPr id="3" name="Chart 3"/>
        <xdr:cNvGraphicFramePr/>
      </xdr:nvGraphicFramePr>
      <xdr:xfrm>
        <a:off x="1543050" y="15592425"/>
        <a:ext cx="5581650" cy="37147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676275</xdr:colOff>
      <xdr:row>123</xdr:row>
      <xdr:rowOff>47625</xdr:rowOff>
    </xdr:from>
    <xdr:to>
      <xdr:col>7</xdr:col>
      <xdr:colOff>171450</xdr:colOff>
      <xdr:row>129</xdr:row>
      <xdr:rowOff>142875</xdr:rowOff>
    </xdr:to>
    <xdr:grpSp>
      <xdr:nvGrpSpPr>
        <xdr:cNvPr id="4" name="Group 58"/>
        <xdr:cNvGrpSpPr>
          <a:grpSpLocks/>
        </xdr:cNvGrpSpPr>
      </xdr:nvGrpSpPr>
      <xdr:grpSpPr>
        <a:xfrm>
          <a:off x="676275" y="23012400"/>
          <a:ext cx="4438650" cy="1181100"/>
          <a:chOff x="71" y="2240"/>
          <a:chExt cx="451" cy="124"/>
        </a:xfrm>
        <a:solidFill>
          <a:srgbClr val="FFFFFF"/>
        </a:solidFill>
      </xdr:grpSpPr>
      <xdr:pic>
        <xdr:nvPicPr>
          <xdr:cNvPr id="5" name="Picture 56"/>
          <xdr:cNvPicPr preferRelativeResize="1">
            <a:picLocks noChangeAspect="1"/>
          </xdr:cNvPicPr>
        </xdr:nvPicPr>
        <xdr:blipFill>
          <a:blip r:embed="rId4"/>
          <a:srcRect l="32577" t="42999" r="32188" b="41500"/>
          <a:stretch>
            <a:fillRect/>
          </a:stretch>
        </xdr:blipFill>
        <xdr:spPr>
          <a:xfrm>
            <a:off x="71" y="2240"/>
            <a:ext cx="451" cy="124"/>
          </a:xfrm>
          <a:prstGeom prst="rect">
            <a:avLst/>
          </a:prstGeom>
          <a:noFill/>
          <a:ln w="1" cmpd="sng">
            <a:noFill/>
          </a:ln>
        </xdr:spPr>
      </xdr:pic>
      <xdr:sp>
        <xdr:nvSpPr>
          <xdr:cNvPr id="6" name="Oval 5"/>
          <xdr:cNvSpPr>
            <a:spLocks/>
          </xdr:cNvSpPr>
        </xdr:nvSpPr>
        <xdr:spPr>
          <a:xfrm>
            <a:off x="176" y="2320"/>
            <a:ext cx="80" cy="36"/>
          </a:xfrm>
          <a:prstGeom prst="ellipse">
            <a:avLst/>
          </a:prstGeom>
          <a:noFill/>
          <a:ln w="2540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28575</xdr:colOff>
      <xdr:row>115</xdr:row>
      <xdr:rowOff>76200</xdr:rowOff>
    </xdr:from>
    <xdr:to>
      <xdr:col>8</xdr:col>
      <xdr:colOff>476250</xdr:colOff>
      <xdr:row>121</xdr:row>
      <xdr:rowOff>161925</xdr:rowOff>
    </xdr:to>
    <xdr:grpSp>
      <xdr:nvGrpSpPr>
        <xdr:cNvPr id="7" name="Group 59"/>
        <xdr:cNvGrpSpPr>
          <a:grpSpLocks/>
        </xdr:cNvGrpSpPr>
      </xdr:nvGrpSpPr>
      <xdr:grpSpPr>
        <a:xfrm>
          <a:off x="857250" y="21593175"/>
          <a:ext cx="5248275" cy="1171575"/>
          <a:chOff x="75" y="2266"/>
          <a:chExt cx="551" cy="123"/>
        </a:xfrm>
        <a:solidFill>
          <a:srgbClr val="FFFFFF"/>
        </a:solidFill>
      </xdr:grpSpPr>
      <xdr:pic>
        <xdr:nvPicPr>
          <xdr:cNvPr id="8" name="Picture 57"/>
          <xdr:cNvPicPr preferRelativeResize="1">
            <a:picLocks noChangeAspect="1"/>
          </xdr:cNvPicPr>
        </xdr:nvPicPr>
        <xdr:blipFill>
          <a:blip r:embed="rId5"/>
          <a:srcRect l="28671" t="42999" r="28282" b="41625"/>
          <a:stretch>
            <a:fillRect/>
          </a:stretch>
        </xdr:blipFill>
        <xdr:spPr>
          <a:xfrm>
            <a:off x="75" y="2266"/>
            <a:ext cx="551" cy="123"/>
          </a:xfrm>
          <a:prstGeom prst="rect">
            <a:avLst/>
          </a:prstGeom>
          <a:noFill/>
          <a:ln w="1" cmpd="sng">
            <a:noFill/>
          </a:ln>
        </xdr:spPr>
      </xdr:pic>
      <xdr:sp>
        <xdr:nvSpPr>
          <xdr:cNvPr id="9" name="Oval 7"/>
          <xdr:cNvSpPr>
            <a:spLocks/>
          </xdr:cNvSpPr>
        </xdr:nvSpPr>
        <xdr:spPr>
          <a:xfrm>
            <a:off x="232" y="2346"/>
            <a:ext cx="80" cy="36"/>
          </a:xfrm>
          <a:prstGeom prst="ellipse">
            <a:avLst/>
          </a:prstGeom>
          <a:noFill/>
          <a:ln w="2540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oneCell">
    <xdr:from>
      <xdr:col>1</xdr:col>
      <xdr:colOff>495300</xdr:colOff>
      <xdr:row>162</xdr:row>
      <xdr:rowOff>104775</xdr:rowOff>
    </xdr:from>
    <xdr:to>
      <xdr:col>16</xdr:col>
      <xdr:colOff>561975</xdr:colOff>
      <xdr:row>175</xdr:row>
      <xdr:rowOff>0</xdr:rowOff>
    </xdr:to>
    <xdr:pic>
      <xdr:nvPicPr>
        <xdr:cNvPr id="10" name="Picture 4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323975" y="30241875"/>
          <a:ext cx="10325100" cy="22479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ngineerstoolkit.com/contact-us/" TargetMode="External" /><Relationship Id="rId2" Type="http://schemas.openxmlformats.org/officeDocument/2006/relationships/oleObject" Target="../embeddings/oleObject_0_0.bin" /><Relationship Id="rId3" Type="http://schemas.openxmlformats.org/officeDocument/2006/relationships/oleObject" Target="../embeddings/oleObject_0_1.bin" /><Relationship Id="rId4" Type="http://schemas.openxmlformats.org/officeDocument/2006/relationships/oleObject" Target="../embeddings/oleObject_0_2.bin" /><Relationship Id="rId5" Type="http://schemas.openxmlformats.org/officeDocument/2006/relationships/oleObject" Target="../embeddings/oleObject_0_3.bin" /><Relationship Id="rId6" Type="http://schemas.openxmlformats.org/officeDocument/2006/relationships/oleObject" Target="../embeddings/oleObject_0_4.bin" /><Relationship Id="rId7" Type="http://schemas.openxmlformats.org/officeDocument/2006/relationships/vmlDrawing" Target="../drawings/vmlDrawing1.vml" /><Relationship Id="rId8" Type="http://schemas.openxmlformats.org/officeDocument/2006/relationships/drawing" Target="../drawings/drawing1.xml" /><Relationship Id="rId9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engineerstoolkit.com/contact-us/" TargetMode="External" /><Relationship Id="rId2" Type="http://schemas.openxmlformats.org/officeDocument/2006/relationships/hyperlink" Target="http://www.teesim.com/" TargetMode="External" /><Relationship Id="rId3" Type="http://schemas.openxmlformats.org/officeDocument/2006/relationships/hyperlink" Target="http://www.teesim.com/" TargetMode="External" /><Relationship Id="rId4" Type="http://schemas.openxmlformats.org/officeDocument/2006/relationships/oleObject" Target="../embeddings/oleObject_1_0.bin" /><Relationship Id="rId5" Type="http://schemas.openxmlformats.org/officeDocument/2006/relationships/oleObject" Target="../embeddings/oleObject_1_1.bin" /><Relationship Id="rId6" Type="http://schemas.openxmlformats.org/officeDocument/2006/relationships/oleObject" Target="../embeddings/oleObject_1_2.bin" /><Relationship Id="rId7" Type="http://schemas.openxmlformats.org/officeDocument/2006/relationships/oleObject" Target="../embeddings/oleObject_1_3.bin" /><Relationship Id="rId8" Type="http://schemas.openxmlformats.org/officeDocument/2006/relationships/oleObject" Target="../embeddings/oleObject_1_4.bin" /><Relationship Id="rId9" Type="http://schemas.openxmlformats.org/officeDocument/2006/relationships/vmlDrawing" Target="../drawings/vmlDrawing2.vml" /><Relationship Id="rId10" Type="http://schemas.openxmlformats.org/officeDocument/2006/relationships/drawing" Target="../drawings/drawing2.xml" /><Relationship Id="rId1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K179"/>
  <sheetViews>
    <sheetView showGridLines="0" zoomScale="86" zoomScaleNormal="86" zoomScalePageLayoutView="0" workbookViewId="0" topLeftCell="A166">
      <selection activeCell="R169" sqref="R169"/>
    </sheetView>
  </sheetViews>
  <sheetFormatPr defaultColWidth="9.00390625" defaultRowHeight="14.25"/>
  <cols>
    <col min="2" max="2" width="9.00390625" style="0" customWidth="1"/>
    <col min="16" max="22" width="8.625" style="0" customWidth="1"/>
  </cols>
  <sheetData>
    <row r="1" spans="1:4" s="42" customFormat="1" ht="18">
      <c r="A1" s="40"/>
      <c r="B1" s="43" t="s">
        <v>41</v>
      </c>
      <c r="C1" s="41"/>
      <c r="D1" s="41"/>
    </row>
    <row r="2" s="30" customFormat="1" ht="14.25"/>
    <row r="3" spans="2:11" s="30" customFormat="1" ht="18">
      <c r="B3" s="33" t="s">
        <v>42</v>
      </c>
      <c r="G3" s="31"/>
      <c r="H3" s="31"/>
      <c r="I3" s="31"/>
      <c r="J3" s="31"/>
      <c r="K3" s="31"/>
    </row>
    <row r="4" spans="2:11" s="30" customFormat="1" ht="18">
      <c r="B4" s="33"/>
      <c r="G4" s="32"/>
      <c r="H4" s="32"/>
      <c r="I4" s="32"/>
      <c r="J4" s="32"/>
      <c r="K4" s="32"/>
    </row>
    <row r="5" s="30" customFormat="1" ht="14.25">
      <c r="B5" s="33" t="s">
        <v>44</v>
      </c>
    </row>
    <row r="6" s="30" customFormat="1" ht="14.25">
      <c r="B6" s="33"/>
    </row>
    <row r="7" s="30" customFormat="1" ht="14.25">
      <c r="B7" s="33"/>
    </row>
    <row r="8" spans="1:5" s="30" customFormat="1" ht="18">
      <c r="A8" s="29"/>
      <c r="B8" s="33"/>
      <c r="E8" s="30" t="s">
        <v>43</v>
      </c>
    </row>
    <row r="9" s="30" customFormat="1" ht="14.25">
      <c r="B9" s="33"/>
    </row>
    <row r="10" s="30" customFormat="1" ht="14.25">
      <c r="B10" s="33"/>
    </row>
    <row r="11" s="30" customFormat="1" ht="14.25">
      <c r="B11" s="33" t="s">
        <v>45</v>
      </c>
    </row>
    <row r="12" s="30" customFormat="1" ht="14.25">
      <c r="B12" s="33"/>
    </row>
    <row r="13" s="30" customFormat="1" ht="14.25"/>
    <row r="14" s="30" customFormat="1" ht="14.25"/>
    <row r="15" s="30" customFormat="1" ht="14.25"/>
    <row r="16" s="30" customFormat="1" ht="14.25"/>
    <row r="17" s="30" customFormat="1" ht="14.25">
      <c r="B17" s="33" t="s">
        <v>46</v>
      </c>
    </row>
    <row r="18" s="30" customFormat="1" ht="14.25"/>
    <row r="19" spans="2:3" s="30" customFormat="1" ht="15">
      <c r="B19" s="27"/>
      <c r="C19" s="28"/>
    </row>
    <row r="20" s="30" customFormat="1" ht="14.25">
      <c r="E20" s="30" t="s">
        <v>47</v>
      </c>
    </row>
    <row r="21" spans="1:2" s="30" customFormat="1" ht="18">
      <c r="A21" s="29"/>
      <c r="B21" s="33"/>
    </row>
    <row r="22" spans="1:2" s="30" customFormat="1" ht="18">
      <c r="A22" s="29"/>
      <c r="B22" s="33" t="s">
        <v>67</v>
      </c>
    </row>
    <row r="23" s="30" customFormat="1" ht="14.25"/>
    <row r="24" s="30" customFormat="1" ht="14.25">
      <c r="B24" s="33" t="s">
        <v>48</v>
      </c>
    </row>
    <row r="25" s="30" customFormat="1" ht="14.25"/>
    <row r="26" s="30" customFormat="1" ht="15">
      <c r="C26" s="30" t="s">
        <v>51</v>
      </c>
    </row>
    <row r="27" s="30" customFormat="1" ht="14.25">
      <c r="C27" s="30" t="s">
        <v>49</v>
      </c>
    </row>
    <row r="28" s="30" customFormat="1" ht="14.25"/>
    <row r="29" s="30" customFormat="1" ht="15">
      <c r="C29" s="30" t="s">
        <v>52</v>
      </c>
    </row>
    <row r="30" spans="2:3" s="30" customFormat="1" ht="18">
      <c r="B30" s="27"/>
      <c r="C30" s="34"/>
    </row>
    <row r="31" spans="2:3" s="30" customFormat="1" ht="15">
      <c r="B31" s="35"/>
      <c r="C31" s="30" t="s">
        <v>68</v>
      </c>
    </row>
    <row r="32" spans="2:3" s="30" customFormat="1" ht="14.25">
      <c r="B32" s="35"/>
      <c r="C32" s="44" t="s">
        <v>50</v>
      </c>
    </row>
    <row r="33" spans="2:3" s="30" customFormat="1" ht="14.25">
      <c r="B33" s="35"/>
      <c r="C33" s="36"/>
    </row>
    <row r="34" spans="2:3" s="42" customFormat="1" ht="18">
      <c r="B34" s="43" t="s">
        <v>57</v>
      </c>
      <c r="C34" s="45"/>
    </row>
    <row r="35" spans="2:3" s="30" customFormat="1" ht="14.25">
      <c r="B35" s="35"/>
      <c r="C35" s="36"/>
    </row>
    <row r="36" spans="2:3" s="30" customFormat="1" ht="14.25">
      <c r="B36" s="33" t="s">
        <v>53</v>
      </c>
      <c r="C36" s="36"/>
    </row>
    <row r="37" spans="2:3" s="30" customFormat="1" ht="14.25">
      <c r="B37" s="33" t="s">
        <v>60</v>
      </c>
      <c r="C37" s="36"/>
    </row>
    <row r="38" spans="2:3" s="30" customFormat="1" ht="14.25">
      <c r="B38" s="33" t="s">
        <v>61</v>
      </c>
      <c r="C38" s="36"/>
    </row>
    <row r="39" spans="2:3" s="30" customFormat="1" ht="14.25">
      <c r="B39" s="33" t="s">
        <v>54</v>
      </c>
      <c r="C39" s="36"/>
    </row>
    <row r="40" spans="2:3" s="30" customFormat="1" ht="14.25">
      <c r="B40" s="33" t="s">
        <v>56</v>
      </c>
      <c r="C40" s="36"/>
    </row>
    <row r="41" spans="2:3" s="30" customFormat="1" ht="14.25">
      <c r="B41" s="33" t="s">
        <v>55</v>
      </c>
      <c r="C41" s="36"/>
    </row>
    <row r="42" spans="2:3" s="30" customFormat="1" ht="14.25">
      <c r="B42" s="33"/>
      <c r="C42" s="36"/>
    </row>
    <row r="43" spans="2:3" s="30" customFormat="1" ht="14.25">
      <c r="B43" s="33" t="s">
        <v>62</v>
      </c>
      <c r="C43" s="36"/>
    </row>
    <row r="44" spans="2:3" s="30" customFormat="1" ht="14.25">
      <c r="B44" s="33" t="s">
        <v>59</v>
      </c>
      <c r="C44" s="36"/>
    </row>
    <row r="45" spans="2:3" s="30" customFormat="1" ht="14.25">
      <c r="B45" s="33"/>
      <c r="C45" s="36"/>
    </row>
    <row r="46" spans="2:3" s="30" customFormat="1" ht="14.25">
      <c r="B46" s="33" t="s">
        <v>73</v>
      </c>
      <c r="C46" s="36"/>
    </row>
    <row r="47" spans="2:3" s="30" customFormat="1" ht="14.25">
      <c r="B47" s="33" t="s">
        <v>74</v>
      </c>
      <c r="C47" s="36"/>
    </row>
    <row r="48" spans="2:3" s="30" customFormat="1" ht="14.25">
      <c r="B48" s="35"/>
      <c r="C48" s="36"/>
    </row>
    <row r="49" spans="2:3" s="42" customFormat="1" ht="18">
      <c r="B49" s="43" t="s">
        <v>58</v>
      </c>
      <c r="C49" s="45"/>
    </row>
    <row r="50" spans="2:3" s="30" customFormat="1" ht="14.25">
      <c r="B50" s="35"/>
      <c r="C50" s="36"/>
    </row>
    <row r="51" spans="2:3" s="30" customFormat="1" ht="14.25">
      <c r="B51" s="33" t="s">
        <v>63</v>
      </c>
      <c r="C51" s="36"/>
    </row>
    <row r="52" spans="2:3" s="30" customFormat="1" ht="14.25">
      <c r="B52" s="35"/>
      <c r="C52" s="36"/>
    </row>
    <row r="53" s="30" customFormat="1" ht="15">
      <c r="B53" s="46" t="s">
        <v>65</v>
      </c>
    </row>
    <row r="54" spans="2:3" s="30" customFormat="1" ht="14.25">
      <c r="B54" s="35"/>
      <c r="C54" s="36"/>
    </row>
    <row r="55" s="30" customFormat="1" ht="14.25"/>
    <row r="56" s="30" customFormat="1" ht="14.25"/>
    <row r="57" spans="1:2" s="30" customFormat="1" ht="18">
      <c r="A57" s="29"/>
      <c r="B57" s="33"/>
    </row>
    <row r="58" s="30" customFormat="1" ht="14.25"/>
    <row r="59" s="30" customFormat="1" ht="14.25"/>
    <row r="60" s="30" customFormat="1" ht="14.25"/>
    <row r="61" s="30" customFormat="1" ht="14.25"/>
    <row r="62" s="30" customFormat="1" ht="14.25"/>
    <row r="63" s="30" customFormat="1" ht="15">
      <c r="B63" s="46" t="s">
        <v>66</v>
      </c>
    </row>
    <row r="64" s="30" customFormat="1" ht="14.25"/>
    <row r="65" spans="2:3" s="30" customFormat="1" ht="18">
      <c r="B65" s="27"/>
      <c r="C65" s="34"/>
    </row>
    <row r="66" spans="2:3" s="30" customFormat="1" ht="14.25">
      <c r="B66" s="35"/>
      <c r="C66" s="36"/>
    </row>
    <row r="67" spans="2:3" s="30" customFormat="1" ht="15">
      <c r="B67" s="46" t="s">
        <v>69</v>
      </c>
      <c r="C67" s="36"/>
    </row>
    <row r="68" spans="2:3" s="30" customFormat="1" ht="14.25">
      <c r="B68" s="35"/>
      <c r="C68" s="36"/>
    </row>
    <row r="69" spans="2:3" s="30" customFormat="1" ht="14.25">
      <c r="B69" s="35"/>
      <c r="C69" s="36"/>
    </row>
    <row r="70" spans="2:3" s="30" customFormat="1" ht="14.25">
      <c r="B70" s="35"/>
      <c r="C70" s="36"/>
    </row>
    <row r="71" spans="2:3" s="30" customFormat="1" ht="14.25">
      <c r="B71" s="35"/>
      <c r="C71" s="36"/>
    </row>
    <row r="72" spans="2:3" s="30" customFormat="1" ht="14.25">
      <c r="B72" s="35"/>
      <c r="C72" s="36"/>
    </row>
    <row r="73" spans="2:3" s="30" customFormat="1" ht="14.25">
      <c r="B73" s="35"/>
      <c r="C73" s="36"/>
    </row>
    <row r="74" spans="2:3" s="30" customFormat="1" ht="14.25">
      <c r="B74" s="35"/>
      <c r="C74" s="36"/>
    </row>
    <row r="75" spans="2:3" s="30" customFormat="1" ht="14.25">
      <c r="B75" s="35"/>
      <c r="C75" s="36"/>
    </row>
    <row r="76" spans="2:3" s="30" customFormat="1" ht="14.25">
      <c r="B76" s="35"/>
      <c r="C76" s="36"/>
    </row>
    <row r="77" spans="2:3" s="30" customFormat="1" ht="14.25">
      <c r="B77" s="35"/>
      <c r="C77" s="36"/>
    </row>
    <row r="78" spans="2:3" s="30" customFormat="1" ht="14.25">
      <c r="B78" s="35"/>
      <c r="C78" s="36"/>
    </row>
    <row r="79" spans="2:3" s="30" customFormat="1" ht="14.25">
      <c r="B79" s="35"/>
      <c r="C79" s="36"/>
    </row>
    <row r="80" spans="2:3" s="30" customFormat="1" ht="14.25">
      <c r="B80" s="35"/>
      <c r="C80" s="36"/>
    </row>
    <row r="81" spans="2:3" s="30" customFormat="1" ht="14.25">
      <c r="B81" s="35"/>
      <c r="C81" s="36"/>
    </row>
    <row r="82" spans="2:3" s="30" customFormat="1" ht="14.25">
      <c r="B82" s="35"/>
      <c r="C82" s="36"/>
    </row>
    <row r="83" spans="2:3" s="30" customFormat="1" ht="14.25">
      <c r="B83" s="35"/>
      <c r="C83" s="36"/>
    </row>
    <row r="84" spans="2:3" s="30" customFormat="1" ht="14.25">
      <c r="B84" s="35"/>
      <c r="C84" s="36"/>
    </row>
    <row r="85" s="30" customFormat="1" ht="14.25"/>
    <row r="86" spans="1:2" s="30" customFormat="1" ht="18">
      <c r="A86" s="29"/>
      <c r="B86" s="33"/>
    </row>
    <row r="87" s="30" customFormat="1" ht="14.25"/>
    <row r="88" s="30" customFormat="1" ht="14.25"/>
    <row r="89" s="30" customFormat="1" ht="14.25"/>
    <row r="90" s="30" customFormat="1" ht="14.25"/>
    <row r="91" s="30" customFormat="1" ht="14.25"/>
    <row r="92" s="30" customFormat="1" ht="15">
      <c r="B92" s="46" t="s">
        <v>70</v>
      </c>
    </row>
    <row r="93" s="30" customFormat="1" ht="14.25"/>
    <row r="94" s="30" customFormat="1" ht="14.25"/>
    <row r="95" s="30" customFormat="1" ht="14.25"/>
    <row r="96" s="30" customFormat="1" ht="14.25"/>
    <row r="97" s="30" customFormat="1" ht="14.25"/>
    <row r="98" s="30" customFormat="1" ht="14.25"/>
    <row r="99" s="30" customFormat="1" ht="14.25"/>
    <row r="100" s="30" customFormat="1" ht="14.25"/>
    <row r="101" s="30" customFormat="1" ht="14.25"/>
    <row r="102" s="30" customFormat="1" ht="14.25"/>
    <row r="103" s="30" customFormat="1" ht="14.25"/>
    <row r="104" s="30" customFormat="1" ht="14.25"/>
    <row r="105" s="30" customFormat="1" ht="14.25"/>
    <row r="106" s="30" customFormat="1" ht="14.25"/>
    <row r="107" s="30" customFormat="1" ht="14.25"/>
    <row r="108" s="30" customFormat="1" ht="14.25"/>
    <row r="109" s="30" customFormat="1" ht="14.25"/>
    <row r="110" s="30" customFormat="1" ht="14.25"/>
    <row r="111" spans="1:2" s="30" customFormat="1" ht="18">
      <c r="A111" s="29"/>
      <c r="B111" s="33"/>
    </row>
    <row r="112" s="30" customFormat="1" ht="14.25"/>
    <row r="113" s="30" customFormat="1" ht="14.25"/>
    <row r="114" spans="7:9" s="30" customFormat="1" ht="14.25">
      <c r="G114" s="37"/>
      <c r="H114" s="37"/>
      <c r="I114" s="37"/>
    </row>
    <row r="115" spans="7:9" s="30" customFormat="1" ht="14.25">
      <c r="G115" s="38"/>
      <c r="H115" s="38"/>
      <c r="I115" s="38"/>
    </row>
    <row r="116" spans="7:9" s="30" customFormat="1" ht="14.25">
      <c r="G116" s="38"/>
      <c r="H116" s="38"/>
      <c r="I116" s="38"/>
    </row>
    <row r="117" spans="2:9" s="30" customFormat="1" ht="15">
      <c r="B117" s="46" t="s">
        <v>71</v>
      </c>
      <c r="G117" s="38"/>
      <c r="H117" s="38"/>
      <c r="I117" s="38"/>
    </row>
    <row r="118" spans="7:9" s="30" customFormat="1" ht="14.25">
      <c r="G118" s="38"/>
      <c r="H118" s="38"/>
      <c r="I118" s="38"/>
    </row>
    <row r="119" spans="7:9" s="30" customFormat="1" ht="14.25">
      <c r="G119" s="38"/>
      <c r="H119" s="38"/>
      <c r="I119" s="38"/>
    </row>
    <row r="120" spans="7:9" s="30" customFormat="1" ht="14.25">
      <c r="G120" s="38"/>
      <c r="H120" s="38"/>
      <c r="I120" s="38"/>
    </row>
    <row r="121" spans="7:9" s="30" customFormat="1" ht="14.25">
      <c r="G121" s="38"/>
      <c r="H121" s="38"/>
      <c r="I121" s="38"/>
    </row>
    <row r="122" spans="7:9" s="30" customFormat="1" ht="14.25">
      <c r="G122" s="38"/>
      <c r="H122" s="38"/>
      <c r="I122" s="38"/>
    </row>
    <row r="123" spans="7:9" s="30" customFormat="1" ht="14.25">
      <c r="G123" s="38"/>
      <c r="H123" s="38"/>
      <c r="I123" s="38"/>
    </row>
    <row r="124" spans="7:9" s="30" customFormat="1" ht="14.25">
      <c r="G124" s="38"/>
      <c r="H124" s="38"/>
      <c r="I124" s="38"/>
    </row>
    <row r="125" spans="7:9" s="30" customFormat="1" ht="14.25">
      <c r="G125" s="38"/>
      <c r="H125" s="38"/>
      <c r="I125" s="38"/>
    </row>
    <row r="126" spans="7:9" s="30" customFormat="1" ht="14.25">
      <c r="G126" s="38"/>
      <c r="H126" s="38"/>
      <c r="I126" s="38"/>
    </row>
    <row r="127" spans="7:9" s="30" customFormat="1" ht="14.25">
      <c r="G127" s="38"/>
      <c r="H127" s="38"/>
      <c r="I127" s="38"/>
    </row>
    <row r="128" spans="7:9" s="30" customFormat="1" ht="14.25">
      <c r="G128" s="38"/>
      <c r="H128" s="38"/>
      <c r="I128" s="38"/>
    </row>
    <row r="129" spans="7:9" s="30" customFormat="1" ht="14.25">
      <c r="G129" s="38"/>
      <c r="H129" s="38"/>
      <c r="I129" s="38"/>
    </row>
    <row r="130" spans="7:9" s="30" customFormat="1" ht="14.25">
      <c r="G130" s="38"/>
      <c r="H130" s="38"/>
      <c r="I130" s="38"/>
    </row>
    <row r="131" spans="7:9" s="30" customFormat="1" ht="14.25">
      <c r="G131" s="38"/>
      <c r="H131" s="38"/>
      <c r="I131" s="38"/>
    </row>
    <row r="132" spans="7:9" s="30" customFormat="1" ht="14.25">
      <c r="G132" s="38"/>
      <c r="H132" s="38"/>
      <c r="I132" s="38"/>
    </row>
    <row r="133" spans="7:9" s="30" customFormat="1" ht="14.25">
      <c r="G133" s="38"/>
      <c r="H133" s="38"/>
      <c r="I133" s="38"/>
    </row>
    <row r="134" spans="7:9" s="30" customFormat="1" ht="14.25">
      <c r="G134" s="38"/>
      <c r="H134" s="38"/>
      <c r="I134" s="38"/>
    </row>
    <row r="135" s="30" customFormat="1" ht="14.25"/>
    <row r="136" s="30" customFormat="1" ht="14.25"/>
    <row r="137" s="30" customFormat="1" ht="14.25"/>
    <row r="138" s="30" customFormat="1" ht="15">
      <c r="B138" s="39"/>
    </row>
    <row r="139" s="30" customFormat="1" ht="14.25"/>
    <row r="143" ht="15">
      <c r="B143" s="46" t="s">
        <v>72</v>
      </c>
    </row>
    <row r="175" spans="2:3" s="42" customFormat="1" ht="18">
      <c r="B175" s="43" t="s">
        <v>76</v>
      </c>
      <c r="C175" s="45"/>
    </row>
    <row r="177" spans="2:10" ht="14.25">
      <c r="B177" s="33" t="s">
        <v>77</v>
      </c>
      <c r="F177" s="50" t="s">
        <v>40</v>
      </c>
      <c r="G177" s="50"/>
      <c r="H177" s="50"/>
      <c r="I177" s="50"/>
      <c r="J177" s="50"/>
    </row>
    <row r="179" spans="2:3" s="42" customFormat="1" ht="18">
      <c r="B179" s="43" t="s">
        <v>75</v>
      </c>
      <c r="C179" s="45"/>
    </row>
  </sheetData>
  <sheetProtection password="EB72" sheet="1" objects="1" scenarios="1" selectLockedCells="1" selectUnlockedCells="1"/>
  <mergeCells count="1">
    <mergeCell ref="F177:J177"/>
  </mergeCells>
  <hyperlinks>
    <hyperlink ref="F177" r:id="rId1" display="http://www.engineerstoolkit.com/contact-us/"/>
  </hyperlinks>
  <printOptions/>
  <pageMargins left="0.7" right="0.7" top="0.75" bottom="0.75" header="0.3" footer="0.3"/>
  <pageSetup horizontalDpi="600" verticalDpi="600" orientation="portrait" paperSize="9" r:id="rId9"/>
  <drawing r:id="rId8"/>
  <legacyDrawing r:id="rId7"/>
  <oleObjects>
    <oleObject progId="Microsoft Formel-Editor 3.0" shapeId="54173543" r:id="rId2"/>
    <oleObject progId="Microsoft Formel-Editor 3.0" shapeId="54242527" r:id="rId3"/>
    <oleObject progId="Microsoft Formel-Editor 3.0" shapeId="54609638" r:id="rId4"/>
    <oleObject progId="Microsoft Formel-Editor 3.0" shapeId="54616232" r:id="rId5"/>
    <oleObject progId="Microsoft Formel-Editor 3.0" shapeId="17818186" r:id="rId6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N162"/>
  <sheetViews>
    <sheetView showGridLines="0" tabSelected="1" zoomScalePageLayoutView="0" workbookViewId="0" topLeftCell="A1">
      <selection activeCell="H4" sqref="H4"/>
    </sheetView>
  </sheetViews>
  <sheetFormatPr defaultColWidth="9.00390625" defaultRowHeight="14.25"/>
  <cols>
    <col min="1" max="1" width="10.875" style="0" customWidth="1"/>
    <col min="16" max="22" width="8.625" style="0" customWidth="1"/>
  </cols>
  <sheetData>
    <row r="1" spans="1:4" s="11" customFormat="1" ht="18">
      <c r="A1" s="9" t="s">
        <v>6</v>
      </c>
      <c r="B1" s="12"/>
      <c r="C1" s="12"/>
      <c r="D1" s="12"/>
    </row>
    <row r="2" ht="14.25">
      <c r="A2" s="47" t="s">
        <v>78</v>
      </c>
    </row>
    <row r="3" spans="1:12" ht="18">
      <c r="A3" s="48" t="s">
        <v>79</v>
      </c>
      <c r="B3" s="1" t="s">
        <v>64</v>
      </c>
      <c r="C3" s="51" t="s">
        <v>22</v>
      </c>
      <c r="D3" s="51"/>
      <c r="G3" s="2"/>
      <c r="H3" s="2"/>
      <c r="I3" s="2"/>
      <c r="J3" s="2"/>
      <c r="K3" s="2"/>
      <c r="L3" s="3"/>
    </row>
    <row r="4" spans="1:11" ht="18">
      <c r="A4" s="48" t="s">
        <v>80</v>
      </c>
      <c r="B4" s="4" t="s">
        <v>1</v>
      </c>
      <c r="C4" s="5">
        <v>71018.5</v>
      </c>
      <c r="D4" t="s">
        <v>88</v>
      </c>
      <c r="E4" t="s">
        <v>11</v>
      </c>
      <c r="G4" s="6"/>
      <c r="H4" s="6"/>
      <c r="I4" s="6"/>
      <c r="J4" s="6"/>
      <c r="K4" s="6"/>
    </row>
    <row r="5" spans="1:14" ht="18.75">
      <c r="A5" s="48" t="s">
        <v>81</v>
      </c>
      <c r="B5" s="1" t="s">
        <v>7</v>
      </c>
      <c r="C5" s="5">
        <v>468.8</v>
      </c>
      <c r="D5" t="s">
        <v>88</v>
      </c>
      <c r="E5" t="s">
        <v>10</v>
      </c>
      <c r="G5" s="7"/>
      <c r="H5" s="52" t="s">
        <v>86</v>
      </c>
      <c r="I5" s="52"/>
      <c r="J5" s="52"/>
      <c r="K5" s="52"/>
      <c r="L5" s="53" t="s">
        <v>87</v>
      </c>
      <c r="M5" s="53"/>
      <c r="N5" s="53"/>
    </row>
    <row r="6" spans="1:5" ht="14.25">
      <c r="A6" s="48" t="s">
        <v>82</v>
      </c>
      <c r="B6" s="1" t="s">
        <v>8</v>
      </c>
      <c r="C6" s="5">
        <v>386.12</v>
      </c>
      <c r="D6" t="s">
        <v>88</v>
      </c>
      <c r="E6" t="s">
        <v>12</v>
      </c>
    </row>
    <row r="7" spans="1:5" ht="15.75">
      <c r="A7" s="48" t="s">
        <v>83</v>
      </c>
      <c r="B7" s="8" t="s">
        <v>9</v>
      </c>
      <c r="C7" s="5">
        <v>10</v>
      </c>
      <c r="D7" t="s">
        <v>0</v>
      </c>
      <c r="E7" t="s">
        <v>3</v>
      </c>
    </row>
    <row r="9" spans="1:2" s="11" customFormat="1" ht="18">
      <c r="A9" s="9" t="s">
        <v>14</v>
      </c>
      <c r="B9" s="10"/>
    </row>
    <row r="11" ht="14.25">
      <c r="B11" t="s">
        <v>13</v>
      </c>
    </row>
    <row r="13" ht="19.5">
      <c r="B13" t="s">
        <v>4</v>
      </c>
    </row>
    <row r="20" spans="2:3" ht="15">
      <c r="B20" s="13" t="s">
        <v>2</v>
      </c>
      <c r="C20" s="14">
        <f>(LN((100*(C7/100-C5/C4))/0.2))/(LN(C5/C6))</f>
        <v>19.810190806288492</v>
      </c>
    </row>
    <row r="22" spans="1:2" s="11" customFormat="1" ht="18">
      <c r="A22" s="9" t="s">
        <v>15</v>
      </c>
      <c r="B22" s="10"/>
    </row>
    <row r="24" ht="14.25">
      <c r="B24" t="s">
        <v>20</v>
      </c>
    </row>
    <row r="28" ht="14.25">
      <c r="G28" s="49" t="s">
        <v>84</v>
      </c>
    </row>
    <row r="29" ht="15" thickBot="1"/>
    <row r="30" spans="2:3" ht="18.75" thickBot="1">
      <c r="B30" s="18" t="s">
        <v>16</v>
      </c>
      <c r="C30" s="19" t="s">
        <v>5</v>
      </c>
    </row>
    <row r="31" spans="2:3" ht="14.25">
      <c r="B31" s="23">
        <v>0</v>
      </c>
      <c r="C31" s="17">
        <v>0</v>
      </c>
    </row>
    <row r="32" spans="2:3" ht="14.25">
      <c r="B32" s="24">
        <f>C6/5</f>
        <v>77.224</v>
      </c>
      <c r="C32" s="15">
        <f>B32/$C$4+0.002*(B32/$C$6)^$C$20</f>
        <v>0.0010873786407767274</v>
      </c>
    </row>
    <row r="33" spans="2:3" ht="14.25">
      <c r="B33" s="24">
        <f>B32+$C$6/5</f>
        <v>154.448</v>
      </c>
      <c r="C33" s="15">
        <f>B33/$C$4+0.002*(B33/$C$6)^$C$20</f>
        <v>0.0021747573077209137</v>
      </c>
    </row>
    <row r="34" spans="2:3" ht="14.25">
      <c r="B34" s="24">
        <f>B33+$C$6/5</f>
        <v>231.67200000000003</v>
      </c>
      <c r="C34" s="15">
        <f aca="true" t="shared" si="0" ref="C34:C49">B34/$C$4+0.002*(B34/$C$6)^$C$20</f>
        <v>0.0032622164905810377</v>
      </c>
    </row>
    <row r="35" spans="2:3" ht="14.25">
      <c r="B35" s="24">
        <f>B34+$C$6/5</f>
        <v>308.896</v>
      </c>
      <c r="C35" s="15">
        <f t="shared" si="0"/>
        <v>0.004373570603644282</v>
      </c>
    </row>
    <row r="36" spans="2:3" ht="14.25">
      <c r="B36" s="24">
        <f>B35+$C$6*0.05</f>
        <v>328.202</v>
      </c>
      <c r="C36" s="15">
        <f t="shared" si="0"/>
        <v>0.0047013068262182385</v>
      </c>
    </row>
    <row r="37" spans="2:3" ht="14.25">
      <c r="B37" s="24">
        <f>B36+$C$6*0.05</f>
        <v>347.508</v>
      </c>
      <c r="C37" s="15">
        <f t="shared" si="0"/>
        <v>0.0051412688170915715</v>
      </c>
    </row>
    <row r="38" spans="2:3" ht="14.25">
      <c r="B38" s="24">
        <f>B37+$C$6*0.05</f>
        <v>366.81399999999996</v>
      </c>
      <c r="C38" s="15">
        <f t="shared" si="0"/>
        <v>0.005889034873435622</v>
      </c>
    </row>
    <row r="39" spans="2:3" ht="14.25">
      <c r="B39" s="24">
        <f>C6</f>
        <v>386.12</v>
      </c>
      <c r="C39" s="15">
        <f t="shared" si="0"/>
        <v>0.007436893203883495</v>
      </c>
    </row>
    <row r="40" spans="2:3" ht="14.25">
      <c r="B40" s="24">
        <f>B39+($C$5-$C$6)*0.1</f>
        <v>394.38800000000003</v>
      </c>
      <c r="C40" s="15">
        <f t="shared" si="0"/>
        <v>0.00859637963677019</v>
      </c>
    </row>
    <row r="41" spans="2:3" ht="14.25">
      <c r="B41" s="24">
        <f aca="true" t="shared" si="1" ref="B41:B49">B40+($C$5-$C$6)*0.1</f>
        <v>402.65600000000006</v>
      </c>
      <c r="C41" s="15">
        <f t="shared" si="0"/>
        <v>0.010259713613065768</v>
      </c>
    </row>
    <row r="42" spans="2:3" ht="14.25">
      <c r="B42" s="24">
        <f t="shared" si="1"/>
        <v>410.9240000000001</v>
      </c>
      <c r="C42" s="15">
        <f t="shared" si="0"/>
        <v>0.01265180800874616</v>
      </c>
    </row>
    <row r="43" spans="2:3" ht="14.25">
      <c r="B43" s="24">
        <f t="shared" si="1"/>
        <v>419.1920000000001</v>
      </c>
      <c r="C43" s="15">
        <f t="shared" si="0"/>
        <v>0.01609011501573752</v>
      </c>
    </row>
    <row r="44" spans="2:3" ht="14.25">
      <c r="B44" s="24">
        <f t="shared" si="1"/>
        <v>427.46000000000015</v>
      </c>
      <c r="C44" s="15">
        <f t="shared" si="0"/>
        <v>0.02101961462914705</v>
      </c>
    </row>
    <row r="45" spans="2:3" ht="14.25">
      <c r="B45" s="24">
        <f t="shared" si="1"/>
        <v>435.7280000000002</v>
      </c>
      <c r="C45" s="15">
        <f t="shared" si="0"/>
        <v>0.02805991719969008</v>
      </c>
    </row>
    <row r="46" spans="2:3" ht="14.25">
      <c r="B46" s="24">
        <f t="shared" si="1"/>
        <v>443.9960000000002</v>
      </c>
      <c r="C46" s="15">
        <f t="shared" si="0"/>
        <v>0.03806830518504155</v>
      </c>
    </row>
    <row r="47" spans="2:3" ht="14.25">
      <c r="B47" s="24">
        <f t="shared" si="1"/>
        <v>452.26400000000024</v>
      </c>
      <c r="C47" s="15">
        <f t="shared" si="0"/>
        <v>0.05222363549535327</v>
      </c>
    </row>
    <row r="48" spans="2:3" ht="14.25">
      <c r="B48" s="24">
        <f t="shared" si="1"/>
        <v>460.53200000000027</v>
      </c>
      <c r="C48" s="15">
        <f t="shared" si="0"/>
        <v>0.07213740364105846</v>
      </c>
    </row>
    <row r="49" spans="2:3" ht="15" thickBot="1">
      <c r="B49" s="25">
        <f t="shared" si="1"/>
        <v>468.8000000000003</v>
      </c>
      <c r="C49" s="16">
        <f t="shared" si="0"/>
        <v>0.10000000000000102</v>
      </c>
    </row>
    <row r="52" spans="1:2" s="11" customFormat="1" ht="18">
      <c r="A52" s="9" t="s">
        <v>17</v>
      </c>
      <c r="B52" s="10"/>
    </row>
    <row r="54" ht="14.25">
      <c r="B54" t="s">
        <v>18</v>
      </c>
    </row>
    <row r="55" ht="14.25">
      <c r="B55" t="s">
        <v>19</v>
      </c>
    </row>
    <row r="58" ht="14.25">
      <c r="G58" s="49" t="s">
        <v>85</v>
      </c>
    </row>
    <row r="59" ht="15" thickBot="1"/>
    <row r="60" spans="2:3" ht="18.75" thickBot="1">
      <c r="B60" s="18" t="s">
        <v>16</v>
      </c>
      <c r="C60" s="19" t="s">
        <v>5</v>
      </c>
    </row>
    <row r="61" spans="2:3" ht="14.25">
      <c r="B61" s="23">
        <f>B31*(1+C31)</f>
        <v>0</v>
      </c>
      <c r="C61" s="17">
        <f>LN(1+C31)</f>
        <v>0</v>
      </c>
    </row>
    <row r="62" spans="2:3" ht="14.25">
      <c r="B62" s="24">
        <f aca="true" t="shared" si="2" ref="B62:B79">B32*(1+C32)</f>
        <v>77.30797172815535</v>
      </c>
      <c r="C62" s="15">
        <f aca="true" t="shared" si="3" ref="C62:C79">LN(1+C32)</f>
        <v>0.0010867878728427552</v>
      </c>
    </row>
    <row r="63" spans="2:3" ht="14.25">
      <c r="B63" s="24">
        <f t="shared" si="2"/>
        <v>154.78388691666288</v>
      </c>
      <c r="C63" s="15">
        <f t="shared" si="3"/>
        <v>0.0021723959460198056</v>
      </c>
    </row>
    <row r="64" spans="2:3" ht="14.25">
      <c r="B64" s="24">
        <f t="shared" si="2"/>
        <v>232.42776421880595</v>
      </c>
      <c r="C64" s="15">
        <f t="shared" si="3"/>
        <v>0.0032569070063564174</v>
      </c>
    </row>
    <row r="65" spans="2:3" ht="14.25">
      <c r="B65" s="24">
        <f t="shared" si="2"/>
        <v>310.2469784651833</v>
      </c>
      <c r="C65" s="15">
        <f t="shared" si="3"/>
        <v>0.004364034338640261</v>
      </c>
    </row>
    <row r="66" spans="2:3" ht="14.25">
      <c r="B66" s="24">
        <f t="shared" si="2"/>
        <v>329.7449783029785</v>
      </c>
      <c r="C66" s="15">
        <f t="shared" si="3"/>
        <v>0.004690290198153414</v>
      </c>
    </row>
    <row r="67" spans="2:3" ht="14.25">
      <c r="B67" s="24">
        <f t="shared" si="2"/>
        <v>349.29463204408984</v>
      </c>
      <c r="C67" s="15">
        <f t="shared" si="3"/>
        <v>0.0051280976197221675</v>
      </c>
    </row>
    <row r="68" spans="2:3" ht="14.25">
      <c r="B68" s="24">
        <f t="shared" si="2"/>
        <v>368.9741804380644</v>
      </c>
      <c r="C68" s="15">
        <f t="shared" si="3"/>
        <v>0.005871762286966414</v>
      </c>
    </row>
    <row r="69" spans="2:3" ht="14.25">
      <c r="B69" s="24">
        <f t="shared" si="2"/>
        <v>388.99153320388353</v>
      </c>
      <c r="C69" s="15">
        <f t="shared" si="3"/>
        <v>0.007409375858443138</v>
      </c>
    </row>
    <row r="70" spans="2:3" ht="14.25">
      <c r="B70" s="24">
        <f t="shared" si="2"/>
        <v>397.7783089721866</v>
      </c>
      <c r="C70" s="15">
        <f t="shared" si="3"/>
        <v>0.008559641160460745</v>
      </c>
    </row>
    <row r="71" spans="2:3" ht="14.25">
      <c r="B71" s="24">
        <f t="shared" si="2"/>
        <v>406.78713524458266</v>
      </c>
      <c r="C71" s="15">
        <f t="shared" si="3"/>
        <v>0.010207439988935574</v>
      </c>
    </row>
    <row r="72" spans="2:3" ht="14.25">
      <c r="B72" s="24">
        <f t="shared" si="2"/>
        <v>416.1229315541861</v>
      </c>
      <c r="C72" s="15">
        <f t="shared" si="3"/>
        <v>0.0125724425954016</v>
      </c>
    </row>
    <row r="73" spans="2:3" ht="14.25">
      <c r="B73" s="24">
        <f t="shared" si="2"/>
        <v>425.9368474936772</v>
      </c>
      <c r="C73" s="15">
        <f t="shared" si="3"/>
        <v>0.01596204110467445</v>
      </c>
    </row>
    <row r="74" spans="2:3" ht="14.25">
      <c r="B74" s="24">
        <f t="shared" si="2"/>
        <v>436.4450444693753</v>
      </c>
      <c r="C74" s="15">
        <f t="shared" si="3"/>
        <v>0.020801750192067408</v>
      </c>
    </row>
    <row r="75" spans="2:3" ht="14.25">
      <c r="B75" s="24">
        <f t="shared" si="2"/>
        <v>447.9544916015867</v>
      </c>
      <c r="C75" s="15">
        <f t="shared" si="3"/>
        <v>0.027673450548162552</v>
      </c>
    </row>
    <row r="76" spans="2:3" ht="14.25">
      <c r="B76" s="24">
        <f t="shared" si="2"/>
        <v>460.8981752289379</v>
      </c>
      <c r="C76" s="15">
        <f t="shared" si="3"/>
        <v>0.03736158718853506</v>
      </c>
    </row>
    <row r="77" spans="2:3" ht="14.25">
      <c r="B77" s="24">
        <f t="shared" si="2"/>
        <v>475.88287028367074</v>
      </c>
      <c r="C77" s="15">
        <f t="shared" si="3"/>
        <v>0.050905672992669106</v>
      </c>
    </row>
    <row r="78" spans="2:3" ht="14.25">
      <c r="B78" s="24">
        <f t="shared" si="2"/>
        <v>493.7535827736242</v>
      </c>
      <c r="C78" s="15">
        <f t="shared" si="3"/>
        <v>0.06965422947319269</v>
      </c>
    </row>
    <row r="79" spans="2:3" ht="15" thickBot="1">
      <c r="B79" s="25">
        <f t="shared" si="2"/>
        <v>515.6800000000007</v>
      </c>
      <c r="C79" s="16">
        <f t="shared" si="3"/>
        <v>0.09531017980432575</v>
      </c>
    </row>
    <row r="81" spans="1:2" s="11" customFormat="1" ht="18">
      <c r="A81" s="9" t="s">
        <v>21</v>
      </c>
      <c r="B81" s="10"/>
    </row>
    <row r="106" spans="1:2" s="11" customFormat="1" ht="18">
      <c r="A106" s="9" t="s">
        <v>25</v>
      </c>
      <c r="B106" s="10"/>
    </row>
    <row r="109" spans="2:9" ht="15">
      <c r="B109" t="s">
        <v>27</v>
      </c>
      <c r="G109" s="21"/>
      <c r="H109" s="21"/>
      <c r="I109" s="21"/>
    </row>
    <row r="110" spans="7:9" ht="14.25">
      <c r="G110" s="20"/>
      <c r="H110" s="20"/>
      <c r="I110" s="20"/>
    </row>
    <row r="111" spans="2:9" ht="15">
      <c r="B111" t="s">
        <v>23</v>
      </c>
      <c r="G111" s="20"/>
      <c r="H111" s="20"/>
      <c r="I111" s="20"/>
    </row>
    <row r="112" spans="7:9" ht="14.25">
      <c r="G112" s="20"/>
      <c r="H112" s="20"/>
      <c r="I112" s="20"/>
    </row>
    <row r="113" spans="2:9" ht="14.25">
      <c r="B113" t="s">
        <v>28</v>
      </c>
      <c r="G113" s="20"/>
      <c r="H113" s="20"/>
      <c r="I113" s="20"/>
    </row>
    <row r="114" spans="2:9" ht="14.25">
      <c r="B114" t="s">
        <v>38</v>
      </c>
      <c r="G114" s="20"/>
      <c r="H114" s="20"/>
      <c r="I114" s="20"/>
    </row>
    <row r="115" spans="7:9" ht="14.25">
      <c r="G115" s="20"/>
      <c r="H115" s="20"/>
      <c r="I115" s="20"/>
    </row>
    <row r="116" spans="7:9" ht="14.25">
      <c r="G116" s="20"/>
      <c r="H116" s="20"/>
      <c r="I116" s="20"/>
    </row>
    <row r="117" spans="7:9" ht="14.25">
      <c r="G117" s="20"/>
      <c r="H117" s="20"/>
      <c r="I117" s="20"/>
    </row>
    <row r="118" spans="7:9" ht="14.25">
      <c r="G118" s="20"/>
      <c r="H118" s="20"/>
      <c r="I118" s="20"/>
    </row>
    <row r="119" spans="7:9" ht="14.25">
      <c r="G119" s="20"/>
      <c r="H119" s="20"/>
      <c r="I119" s="20"/>
    </row>
    <row r="120" spans="7:9" ht="14.25">
      <c r="G120" s="20"/>
      <c r="H120" s="20"/>
      <c r="I120" s="20"/>
    </row>
    <row r="121" spans="7:9" ht="14.25">
      <c r="G121" s="20"/>
      <c r="H121" s="20"/>
      <c r="I121" s="20"/>
    </row>
    <row r="122" spans="7:9" ht="14.25">
      <c r="G122" s="20"/>
      <c r="H122" s="20"/>
      <c r="I122" s="20"/>
    </row>
    <row r="123" spans="7:9" ht="14.25">
      <c r="G123" s="20"/>
      <c r="H123" s="20"/>
      <c r="I123" s="20"/>
    </row>
    <row r="124" spans="7:9" ht="14.25">
      <c r="G124" s="20"/>
      <c r="H124" s="20"/>
      <c r="I124" s="20"/>
    </row>
    <row r="125" spans="7:9" ht="14.25">
      <c r="G125" s="20"/>
      <c r="H125" s="20"/>
      <c r="I125" s="20"/>
    </row>
    <row r="126" spans="7:9" ht="14.25">
      <c r="G126" s="20"/>
      <c r="H126" s="20"/>
      <c r="I126" s="20"/>
    </row>
    <row r="127" spans="7:9" ht="14.25">
      <c r="G127" s="20"/>
      <c r="H127" s="20"/>
      <c r="I127" s="20"/>
    </row>
    <row r="128" spans="7:9" ht="14.25">
      <c r="G128" s="20"/>
      <c r="H128" s="20"/>
      <c r="I128" s="20"/>
    </row>
    <row r="129" spans="7:9" ht="14.25">
      <c r="G129" s="20"/>
      <c r="H129" s="20"/>
      <c r="I129" s="20"/>
    </row>
    <row r="133" ht="18">
      <c r="B133" s="22" t="s">
        <v>26</v>
      </c>
    </row>
    <row r="144" ht="15">
      <c r="B144" s="26" t="s">
        <v>24</v>
      </c>
    </row>
    <row r="146" ht="15">
      <c r="B146" t="s">
        <v>36</v>
      </c>
    </row>
    <row r="148" ht="15">
      <c r="B148" t="s">
        <v>32</v>
      </c>
    </row>
    <row r="150" ht="15">
      <c r="B150" t="s">
        <v>33</v>
      </c>
    </row>
    <row r="151" ht="14.25">
      <c r="B151" t="s">
        <v>29</v>
      </c>
    </row>
    <row r="153" ht="15">
      <c r="B153" t="s">
        <v>34</v>
      </c>
    </row>
    <row r="154" ht="14.25">
      <c r="B154" t="s">
        <v>30</v>
      </c>
    </row>
    <row r="155" ht="14.25">
      <c r="B155" t="s">
        <v>31</v>
      </c>
    </row>
    <row r="157" ht="15">
      <c r="B157" t="s">
        <v>39</v>
      </c>
    </row>
    <row r="158" ht="14.25">
      <c r="B158" t="s">
        <v>37</v>
      </c>
    </row>
    <row r="160" spans="4:8" ht="14.25">
      <c r="D160" s="50" t="s">
        <v>40</v>
      </c>
      <c r="E160" s="50"/>
      <c r="F160" s="50"/>
      <c r="G160" s="50"/>
      <c r="H160" s="50"/>
    </row>
    <row r="162" ht="15">
      <c r="B162" t="s">
        <v>35</v>
      </c>
    </row>
  </sheetData>
  <sheetProtection/>
  <mergeCells count="4">
    <mergeCell ref="C3:D3"/>
    <mergeCell ref="D160:H160"/>
    <mergeCell ref="H5:K5"/>
    <mergeCell ref="L5:N5"/>
  </mergeCells>
  <hyperlinks>
    <hyperlink ref="D160" r:id="rId1" display="http://www.engineerstoolkit.com/contact-us/"/>
    <hyperlink ref="L5:N5" r:id="rId2" display="www.teesim.com"/>
    <hyperlink ref="L5" r:id="rId3" display="www.teesim.com"/>
  </hyperlinks>
  <printOptions/>
  <pageMargins left="0.7" right="0.7" top="0.75" bottom="0.75" header="0.3" footer="0.3"/>
  <pageSetup horizontalDpi="600" verticalDpi="600" orientation="portrait" paperSize="9" r:id="rId11"/>
  <drawing r:id="rId10"/>
  <legacyDrawing r:id="rId9"/>
  <oleObjects>
    <oleObject progId="Microsoft Formel-Editor 3.0" shapeId="55978178" r:id="rId4"/>
    <oleObject progId="Microsoft Formel-Editor 3.0" shapeId="55978179" r:id="rId5"/>
    <oleObject progId="Microsoft Formel-Editor 3.0" shapeId="55978180" r:id="rId6"/>
    <oleObject progId="Microsoft Formel-Editor 3.0" shapeId="55978181" r:id="rId7"/>
    <oleObject progId="Microsoft Formel-Editor 3.0" shapeId="55978182" r:id="rId8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Airbus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NG14A6F</dc:creator>
  <cp:keywords/>
  <dc:description/>
  <cp:lastModifiedBy>马蓉03</cp:lastModifiedBy>
  <cp:lastPrinted>2012-10-17T13:02:23Z</cp:lastPrinted>
  <dcterms:created xsi:type="dcterms:W3CDTF">2012-10-16T11:13:07Z</dcterms:created>
  <dcterms:modified xsi:type="dcterms:W3CDTF">2021-11-09T10:39:32Z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1992666987</vt:i4>
  </property>
  <property fmtid="{D5CDD505-2E9C-101B-9397-08002B2CF9AE}" pid="3" name="_NewReviewCycle">
    <vt:lpwstr/>
  </property>
  <property fmtid="{D5CDD505-2E9C-101B-9397-08002B2CF9AE}" pid="4" name="_EmailSubject">
    <vt:lpwstr>file</vt:lpwstr>
  </property>
  <property fmtid="{D5CDD505-2E9C-101B-9397-08002B2CF9AE}" pid="5" name="_AuthorEmail">
    <vt:lpwstr>artur.bove.external@airbus.com</vt:lpwstr>
  </property>
  <property fmtid="{D5CDD505-2E9C-101B-9397-08002B2CF9AE}" pid="6" name="_AuthorEmailDisplayName">
    <vt:lpwstr>BOVE, Artur (FERCHAU ENGINEERING GMBH GB AVIATION)</vt:lpwstr>
  </property>
  <property fmtid="{D5CDD505-2E9C-101B-9397-08002B2CF9AE}" pid="7" name="_PreviousAdHocReviewCycleID">
    <vt:i4>1992666987</vt:i4>
  </property>
  <property fmtid="{D5CDD505-2E9C-101B-9397-08002B2CF9AE}" pid="8" name="_ReviewingToolsShownOnce">
    <vt:lpwstr/>
  </property>
</Properties>
</file>